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Arianna Matarazzo\Desktop\"/>
    </mc:Choice>
  </mc:AlternateContent>
  <xr:revisionPtr revIDLastSave="0" documentId="13_ncr:1_{36BC49AF-AB7E-47F0-B14F-50B1AFB584ED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DATI Dicembre 2021" sheetId="1" r:id="rId1"/>
  </sheets>
  <definedNames>
    <definedName name="_xlnm._FilterDatabase" localSheetId="0" hidden="1">'DATI Dicembre 2021'!$A$1:$K$428</definedName>
    <definedName name="OLE_LINK13" localSheetId="0">'DATI Dicembre 2021'!$D$47</definedName>
  </definedNames>
  <calcPr calcId="191029"/>
  <extLst>
    <ext uri="GoogleSheetsCustomDataVersion1">
      <go:sheetsCustomData xmlns:go="http://customooxmlschemas.google.com/" r:id="rId11" roundtripDataSignature="AMtx7mg/Gl5pOgNRAMCLkbh1Zut17ZNY3Q=="/>
    </ext>
  </extLst>
</workbook>
</file>

<file path=xl/calcChain.xml><?xml version="1.0" encoding="utf-8"?>
<calcChain xmlns="http://schemas.openxmlformats.org/spreadsheetml/2006/main">
  <c r="K267" i="1" l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266" i="1"/>
  <c r="J98" i="1" l="1"/>
  <c r="J3" i="1"/>
  <c r="J47" i="1"/>
  <c r="J34" i="1"/>
  <c r="J21" i="1"/>
  <c r="J18" i="1"/>
  <c r="J146" i="1"/>
  <c r="J148" i="1"/>
  <c r="J144" i="1"/>
  <c r="J16" i="1"/>
  <c r="J292" i="1"/>
  <c r="J97" i="1"/>
  <c r="J95" i="1"/>
  <c r="J4" i="1"/>
  <c r="J92" i="1"/>
  <c r="J23" i="1"/>
  <c r="J2" i="1"/>
  <c r="J62" i="1"/>
  <c r="J49" i="1"/>
  <c r="K265" i="1" l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J107" i="1"/>
  <c r="K107" i="1" s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I43" i="1"/>
  <c r="K43" i="1" s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<sst xmlns="http://schemas.openxmlformats.org/spreadsheetml/2006/main" count="2540" uniqueCount="1675">
  <si>
    <t>ANNO</t>
  </si>
  <si>
    <t>CONTRATTO (N.)</t>
  </si>
  <si>
    <t>CONTRATTO (DATA)</t>
  </si>
  <si>
    <t>CIG</t>
  </si>
  <si>
    <t>RAGIONE SOCIALE</t>
  </si>
  <si>
    <t>OGGETTO DEL BANDO</t>
  </si>
  <si>
    <t>CF / IF ESTERO</t>
  </si>
  <si>
    <t>RUOLO</t>
  </si>
  <si>
    <t>IMPORTO AGGIUDICAZIONE AL NETTO DI IVA</t>
  </si>
  <si>
    <t>IMPORTO LIQUIDATO</t>
  </si>
  <si>
    <t>IMPORTO RESIDUO</t>
  </si>
  <si>
    <t>01446590554</t>
  </si>
  <si>
    <t>WE-COM SRL</t>
  </si>
  <si>
    <t>IMPRESA SINGOLA</t>
  </si>
  <si>
    <t>94108690366</t>
  </si>
  <si>
    <t>HL7 ITALIA</t>
  </si>
  <si>
    <t>00929440592</t>
  </si>
  <si>
    <t>RTI</t>
  </si>
  <si>
    <t>03460790540</t>
  </si>
  <si>
    <t>SMARTPEG SRL</t>
  </si>
  <si>
    <t>01603630599</t>
  </si>
  <si>
    <t>ORACLE ITALIA SRL</t>
  </si>
  <si>
    <t>03476600261</t>
  </si>
  <si>
    <t>STUDIO VEGA S.R.L.</t>
  </si>
  <si>
    <t>TOSTI LEONARDO</t>
  </si>
  <si>
    <t>03043020548</t>
  </si>
  <si>
    <t>OSMOSIT S.R.L.</t>
  </si>
  <si>
    <t>02871500548</t>
  </si>
  <si>
    <t>GRAFOX S.R.L.</t>
  </si>
  <si>
    <t>02872080540</t>
  </si>
  <si>
    <t>SINAPSI SRL</t>
  </si>
  <si>
    <t>02013090424</t>
  </si>
  <si>
    <t>FILIPPETTI SPA</t>
  </si>
  <si>
    <t>01965100348</t>
  </si>
  <si>
    <t>SYGEST SRL</t>
  </si>
  <si>
    <t>02297240547</t>
  </si>
  <si>
    <t>MEDIAWARE S.N.C. DI CORALLINI L. &amp; G.</t>
  </si>
  <si>
    <t>04226120378</t>
  </si>
  <si>
    <t>SINED SRL</t>
  </si>
  <si>
    <t>05026960962</t>
  </si>
  <si>
    <t>INAZ SRL SOCIETA' UNIPERSONALE</t>
  </si>
  <si>
    <t>09757660155</t>
  </si>
  <si>
    <t>03385330547</t>
  </si>
  <si>
    <t>GOODMEN.IT SRL</t>
  </si>
  <si>
    <t>02279100545</t>
  </si>
  <si>
    <t>06628860964</t>
  </si>
  <si>
    <t>PA DIGITALE SPA</t>
  </si>
  <si>
    <t>ASSINTER</t>
  </si>
  <si>
    <t>94126280547</t>
  </si>
  <si>
    <t>CONSORZIO SCUOLA UMBRA DI AMMINISTRAZIONE PUBBLICA</t>
  </si>
  <si>
    <t>03206430542</t>
  </si>
  <si>
    <t>NEXUS &amp; SOCI S.R.L.</t>
  </si>
  <si>
    <t>01972110181</t>
  </si>
  <si>
    <t>IN4MATIC SRL</t>
  </si>
  <si>
    <t>02064070549</t>
  </si>
  <si>
    <t>NTS PROJECT S.R.L.</t>
  </si>
  <si>
    <t>93026890017</t>
  </si>
  <si>
    <t>VODAFONE ITALIA SPA</t>
  </si>
  <si>
    <t>12621570154</t>
  </si>
  <si>
    <t>UNIVERSITA' MILANO BICOCCA</t>
  </si>
  <si>
    <t>0009BJRYZC7</t>
  </si>
  <si>
    <t>GitHub Inc</t>
  </si>
  <si>
    <t>03344550409</t>
  </si>
  <si>
    <t>INFORMATICA E TELECOMUNICAZIONI SRL</t>
  </si>
  <si>
    <t>01913760680</t>
  </si>
  <si>
    <t>CEL NETWORK SRL</t>
  </si>
  <si>
    <t>02919490546</t>
  </si>
  <si>
    <t>BUGATTI, CAVAZZONI &amp; ORLANDI DOTTORI COMMERCIALISTI
ASSOCIATI</t>
  </si>
  <si>
    <t>00967720285</t>
  </si>
  <si>
    <t>ENGINEERING INGEGNERIA INFORMATICA SPA</t>
  </si>
  <si>
    <t>02490460363</t>
  </si>
  <si>
    <t>PROGETTI DI IMPRESA SRL</t>
  </si>
  <si>
    <t>02461320281</t>
  </si>
  <si>
    <t>SO.SE.PE. SRL</t>
  </si>
  <si>
    <t>NL806268220B01</t>
  </si>
  <si>
    <t>RIPE NETWORK COORDINATION CENTRE</t>
  </si>
  <si>
    <t>02229640541</t>
  </si>
  <si>
    <t>CITTA' IN INTERNET SRL</t>
  </si>
  <si>
    <t>01494620550</t>
  </si>
  <si>
    <t>EASYCONN SRL</t>
  </si>
  <si>
    <t>04472901000</t>
  </si>
  <si>
    <t>CONVERGE SPA</t>
  </si>
  <si>
    <t>04643350962</t>
  </si>
  <si>
    <t>03358520967</t>
  </si>
  <si>
    <t>ACTALIS SPA</t>
  </si>
  <si>
    <t>03330700232</t>
  </si>
  <si>
    <t>CIDITECH SRL</t>
  </si>
  <si>
    <t>PGNMRA66R13A794R</t>
  </si>
  <si>
    <t>08154650967</t>
  </si>
  <si>
    <t>MEDIWARE SAS DI BEGALI MARCO GIUSEPPE E RIEFOLI CARLO &amp; C</t>
  </si>
  <si>
    <t>04192141002</t>
  </si>
  <si>
    <t>VIDEOPRESS SRL</t>
  </si>
  <si>
    <t>01885880789</t>
  </si>
  <si>
    <t>G.S. SISTEMI SRL</t>
  </si>
  <si>
    <t>05994810488</t>
  </si>
  <si>
    <t>DEDALUS SPA</t>
  </si>
  <si>
    <t>06496050151</t>
  </si>
  <si>
    <t>LEASE PLAN ITALIA SPA</t>
  </si>
  <si>
    <t>02982970549</t>
  </si>
  <si>
    <t>TEAMDEV S.R.L.</t>
  </si>
  <si>
    <t>Servizi di connettività e sicurezza nell'ambito del Sistema Pubblico di Connettività 2 (SPC2) - Regione Umbria</t>
  </si>
  <si>
    <t>CNFNDR75T17C352L</t>
  </si>
  <si>
    <t>BRAINTEC DI CONFORTO ANDREA</t>
  </si>
  <si>
    <t>INFOCAMERE SOCIETA' CONSORTILE DI INFORMATICA DELLE CAMERE DI COMMERCIO ITALIANE PER AZIONI</t>
  </si>
  <si>
    <t>01486330309</t>
  </si>
  <si>
    <t>DPS INFORMATICA DI PRESELLO GIANNI &amp; C. SNC</t>
  </si>
  <si>
    <t>05014030729</t>
  </si>
  <si>
    <t>COMPUGROUP MEDICAL ITALIA SPA</t>
  </si>
  <si>
    <t>AXWAY SRL</t>
  </si>
  <si>
    <t>06188330150</t>
  </si>
  <si>
    <t>MAGGIOLI SPA</t>
  </si>
  <si>
    <t>00777910159</t>
  </si>
  <si>
    <t>IL SOLE 24 ORE SPA</t>
  </si>
  <si>
    <t>FARMADATI ITALIA SRL</t>
  </si>
  <si>
    <t>03111770131</t>
  </si>
  <si>
    <t>EASYGOV SOLUTIONS SRL</t>
  </si>
  <si>
    <t>00488410010</t>
  </si>
  <si>
    <t>TELECOM ITALIA SPA</t>
  </si>
  <si>
    <t>Contratto prot. 2727</t>
  </si>
  <si>
    <t>05588740489</t>
  </si>
  <si>
    <t>MILLENNIUM S.R.L.</t>
  </si>
  <si>
    <t>01588630200</t>
  </si>
  <si>
    <t>ABACO S.P.A.</t>
  </si>
  <si>
    <t>00384350435</t>
  </si>
  <si>
    <t>HALLEY INFORMATICA S.R.L.</t>
  </si>
  <si>
    <t>02516070618</t>
  </si>
  <si>
    <t>DIRITTOITALIA.IT SRL</t>
  </si>
  <si>
    <t>07945211006</t>
  </si>
  <si>
    <t>INFOCERT S.P.A.</t>
  </si>
  <si>
    <t>06247370155</t>
  </si>
  <si>
    <t>DNV GL BUSINESS ASSURANCE ITALIA S.R.L.</t>
  </si>
  <si>
    <t>1 RTI - 2 IMPRESE SINGOLE</t>
  </si>
  <si>
    <t>06913481005</t>
  </si>
  <si>
    <t>PLANVIEW SOFTWARE &amp; CONSULTING SRL</t>
  </si>
  <si>
    <t>10815820013</t>
  </si>
  <si>
    <t>PROFESIA S.R.L. A SOCIO UNICO</t>
  </si>
  <si>
    <t>Contratto prot. 4099</t>
  </si>
  <si>
    <t>UID: ATU 66731218</t>
  </si>
  <si>
    <t>ALTOVA GmbH</t>
  </si>
  <si>
    <t>04066840283</t>
  </si>
  <si>
    <t>ITS DI VOLPATO LUCA &amp; C. SNC</t>
  </si>
  <si>
    <t>03469160547</t>
  </si>
  <si>
    <t>ETI3 SRL</t>
  </si>
  <si>
    <t>01944260221</t>
  </si>
  <si>
    <t>GPI SPA</t>
  </si>
  <si>
    <t>DM CULTURA S.R.L.</t>
  </si>
  <si>
    <t>01581150545</t>
  </si>
  <si>
    <t>TELPRO SRL</t>
  </si>
  <si>
    <t>LIBRERIA PIROLA ETRURIA S.N.C.</t>
  </si>
  <si>
    <t>03878640238</t>
  </si>
  <si>
    <t>VIRTUAL LOGIC SRL</t>
  </si>
  <si>
    <t>IGINO ANTONIO LEONE PATAMIA</t>
  </si>
  <si>
    <t>TSTLRD61H28F205P</t>
  </si>
  <si>
    <t>01813500541</t>
  </si>
  <si>
    <t>PUCCIUFFICIO SRL</t>
  </si>
  <si>
    <t>00082968575</t>
  </si>
  <si>
    <t>CheapSSLsecurity Web Security Solutions</t>
  </si>
  <si>
    <t>12878470157</t>
  </si>
  <si>
    <t xml:space="preserve">FASTWEB SPA </t>
  </si>
  <si>
    <t>Contratto prot. 681</t>
  </si>
  <si>
    <t>03455750962</t>
  </si>
  <si>
    <t>LINKAS CIVILTA' MULTIMEDIALI SRL</t>
  </si>
  <si>
    <t>04552920482</t>
  </si>
  <si>
    <t>ARUBA SPA</t>
  </si>
  <si>
    <t>02776660546</t>
  </si>
  <si>
    <t>01525700546</t>
  </si>
  <si>
    <t>COMITALIA SRL</t>
  </si>
  <si>
    <t>02783040542</t>
  </si>
  <si>
    <t>Servizi di connettività e sicurezza nell'ambito del Sistema Pubblico di Connettività 2 (SPC2) - Enti Locali</t>
  </si>
  <si>
    <t>01533080675</t>
  </si>
  <si>
    <t>ALIAS CONSULTING SRL</t>
  </si>
  <si>
    <t>02679370540</t>
  </si>
  <si>
    <t>CONNESI S.P.A.</t>
  </si>
  <si>
    <t>Contratto prot. 1071</t>
  </si>
  <si>
    <t>00652940552</t>
  </si>
  <si>
    <t>EUROMEDIA S.R.L.</t>
  </si>
  <si>
    <t>01121130197</t>
  </si>
  <si>
    <t>C2 SRL</t>
  </si>
  <si>
    <t>03359310541</t>
  </si>
  <si>
    <t>G DOC S.R.L.</t>
  </si>
  <si>
    <t>Contratto prot. 2008</t>
  </si>
  <si>
    <t>00484910559</t>
  </si>
  <si>
    <t>TERNI SERVIZI TIESSE SRL</t>
  </si>
  <si>
    <t>03169850546</t>
  </si>
  <si>
    <t>01807300544</t>
  </si>
  <si>
    <t xml:space="preserve">La LUCCIOLA di GIACOMETTI ELENA &amp; C. SNC </t>
  </si>
  <si>
    <t>01788080156</t>
  </si>
  <si>
    <t>KYOCERA DOCUMENT SOLUTIONS ITALIA SPA</t>
  </si>
  <si>
    <t>04270931001</t>
  </si>
  <si>
    <t>13014760154</t>
  </si>
  <si>
    <t>I-TEL SRL</t>
  </si>
  <si>
    <t>Contratto prot. 2683</t>
  </si>
  <si>
    <t>00623720547</t>
  </si>
  <si>
    <t>VIGILANZA UMBRA MONDIALPOL SPA</t>
  </si>
  <si>
    <t>02435190547</t>
  </si>
  <si>
    <t>SELIT SRL</t>
  </si>
  <si>
    <t>Contratto prot. 2921</t>
  </si>
  <si>
    <t>Contratto prot. 2928</t>
  </si>
  <si>
    <t>Contratto prot. 2926</t>
  </si>
  <si>
    <t>01710740505</t>
  </si>
  <si>
    <t>SOLUXIONI</t>
  </si>
  <si>
    <t>02362600344</t>
  </si>
  <si>
    <t>NET4MARKET - CSAMED S.R.L.</t>
  </si>
  <si>
    <t>Contratto prot. 3113</t>
  </si>
  <si>
    <t>Contratto prot. 3423</t>
  </si>
  <si>
    <t>02501580548</t>
  </si>
  <si>
    <t>EDILTERMICA DIVISIONE IMPIANTI TECNOLOGICI SRL</t>
  </si>
  <si>
    <t>Contratto prot. 3628</t>
  </si>
  <si>
    <t>Contratto prot. 3863</t>
  </si>
  <si>
    <t>01169830336</t>
  </si>
  <si>
    <t>Contratto prot. 3865</t>
  </si>
  <si>
    <t>01767840497</t>
  </si>
  <si>
    <t>Contratto prot. 3674</t>
  </si>
  <si>
    <t>03614750549</t>
  </si>
  <si>
    <t>00412100547</t>
  </si>
  <si>
    <t>RIMEP SPA</t>
  </si>
  <si>
    <t>AGRONICA GROUP SRL</t>
  </si>
  <si>
    <t>Contratto prot. 3839</t>
  </si>
  <si>
    <t>01281410553</t>
  </si>
  <si>
    <t>DIGI ONE SRL</t>
  </si>
  <si>
    <t>05174160480</t>
  </si>
  <si>
    <t>WEBKORNER SRL</t>
  </si>
  <si>
    <t>02821420540</t>
  </si>
  <si>
    <t>COSMOS CONSALVI SRL</t>
  </si>
  <si>
    <t>03595290549</t>
  </si>
  <si>
    <t>TECNOCOM S.R.L.</t>
  </si>
  <si>
    <t>DCRLNS49T27H501H</t>
  </si>
  <si>
    <t>ALFONSO DE CRISTOFARO</t>
  </si>
  <si>
    <t>02313821007</t>
  </si>
  <si>
    <t>Contratto prot. 4516</t>
  </si>
  <si>
    <t>01093710299</t>
  </si>
  <si>
    <t>MEDIATEC INFORMATICA SRL</t>
  </si>
  <si>
    <t>PGLSMN85P16C662D</t>
  </si>
  <si>
    <t>SIMONE PAGLIACCI</t>
  </si>
  <si>
    <t>PA EVOLUTION S.R.L.</t>
  </si>
  <si>
    <t>INTERSYSTEM SRL</t>
  </si>
  <si>
    <t>00205740426</t>
  </si>
  <si>
    <t>SIFIC SRL</t>
  </si>
  <si>
    <t>02983570546</t>
  </si>
  <si>
    <t>03706320276</t>
  </si>
  <si>
    <t>SIAC INFORMATICA VENETA SRL</t>
  </si>
  <si>
    <t>Contratto prot. 1173</t>
  </si>
  <si>
    <t>MRTLCU74B20G478U</t>
  </si>
  <si>
    <t>DOTT. LUCA MORETTI</t>
  </si>
  <si>
    <t>Contratto prot. 1389</t>
  </si>
  <si>
    <t>Contratto prot. 1545</t>
  </si>
  <si>
    <t>TOWERTEL SPA</t>
  </si>
  <si>
    <t xml:space="preserve">81003130549 </t>
  </si>
  <si>
    <t>ASP G. O. BUFALINI</t>
  </si>
  <si>
    <t>00879420321</t>
  </si>
  <si>
    <t>SPRING FIRM</t>
  </si>
  <si>
    <t>03886031008</t>
  </si>
  <si>
    <t>C.I.N.I. CONSORZIO INTERUNIVERSITARIO NAZIONALE INFORMATICA</t>
  </si>
  <si>
    <t>Contratto prot. 1846</t>
  </si>
  <si>
    <t>OPEN VPN</t>
  </si>
  <si>
    <t>03528360542</t>
  </si>
  <si>
    <t>RM ANTINCENDI</t>
  </si>
  <si>
    <t>Contratto prot. 2222</t>
  </si>
  <si>
    <t>Contratto prot. 2119</t>
  </si>
  <si>
    <t>Contratto prot. 2544</t>
  </si>
  <si>
    <t>Contratto prot. 2744</t>
  </si>
  <si>
    <t>Contratto prot. 305</t>
  </si>
  <si>
    <t>Contratto prot. 2286</t>
  </si>
  <si>
    <t>Contratto prot. 2342</t>
  </si>
  <si>
    <t>NUOVA TERMOTECNICA di MAURO PAGANELLI</t>
  </si>
  <si>
    <t>Contratto prot. 2801</t>
  </si>
  <si>
    <t>Contratto prot. 2425</t>
  </si>
  <si>
    <t>03209270549</t>
  </si>
  <si>
    <t>S.I. CORBY S.R.L.</t>
  </si>
  <si>
    <t>06511490820</t>
  </si>
  <si>
    <t>Fiber Telecom</t>
  </si>
  <si>
    <t>Contratto prot. 2735</t>
  </si>
  <si>
    <t>Contratto prot. 3665</t>
  </si>
  <si>
    <t>Contratto prot. 2797</t>
  </si>
  <si>
    <t>LRTSMN84E59I921R</t>
  </si>
  <si>
    <t>SIMONA LORETI</t>
  </si>
  <si>
    <t>01805380563</t>
  </si>
  <si>
    <t xml:space="preserve">EUROPEAN BROKERS SRL </t>
  </si>
  <si>
    <t>Contratto prot. 3031</t>
  </si>
  <si>
    <t>Contratto prot. 3154</t>
  </si>
  <si>
    <t>Contratto prot. 3330</t>
  </si>
  <si>
    <t>0346079540</t>
  </si>
  <si>
    <t>Lavori di manutenzione di reti in fibra ottica</t>
  </si>
  <si>
    <t xml:space="preserve">03705590580 </t>
  </si>
  <si>
    <t>WESTPOLE SPA</t>
  </si>
  <si>
    <t>Contratto prot. 3939</t>
  </si>
  <si>
    <t>03488860242</t>
  </si>
  <si>
    <t>STUDIO STORTI SRL</t>
  </si>
  <si>
    <t>Contratto prot. 4115</t>
  </si>
  <si>
    <t>Servizi di manutenzione Back-End e Front-End del Portale Servizi in rete Regione Umbria</t>
  </si>
  <si>
    <t>Contratto prot. 4526</t>
  </si>
  <si>
    <t>Contratto prot. 4510</t>
  </si>
  <si>
    <t>10929260965</t>
  </si>
  <si>
    <t>GLOBAL PAYMENTS S.P.A.</t>
  </si>
  <si>
    <t>02942010014</t>
  </si>
  <si>
    <t>S.IN.CO.S. APPLICATIONS SRL</t>
  </si>
  <si>
    <t>03520580543</t>
  </si>
  <si>
    <t>SMART CO S.R.L.</t>
  </si>
  <si>
    <t xml:space="preserve">Fornitura del servizio di manutenzione software dei sistemi FSE presenti presso Regione Umbria </t>
  </si>
  <si>
    <t>Contratto prot.48</t>
  </si>
  <si>
    <t>Z7E2B71ECD</t>
  </si>
  <si>
    <t>Attivazione di moduli aggiuntivi della piattaforma applicativa URBI e formazione consistente in 11 giornate/uomo per il Comune di Foligno</t>
  </si>
  <si>
    <t>Ordine del 08/01/2020</t>
  </si>
  <si>
    <t>ZA92B72096</t>
  </si>
  <si>
    <t>Pubblicazione GURI bando ed esito Gara aperta per fornitura piattaforma contabile Regione</t>
  </si>
  <si>
    <t xml:space="preserve"> 00885440487 </t>
  </si>
  <si>
    <t>Contratto prot. 198</t>
  </si>
  <si>
    <t>ZA52B76B01</t>
  </si>
  <si>
    <t>Servizio di vigilanza e chiusura serale della sede aziendale di Umbria Digitale per le annualità 2020 e 2021</t>
  </si>
  <si>
    <t xml:space="preserve">Contratto prot. 196 </t>
  </si>
  <si>
    <t>ZCA2B80BF8</t>
  </si>
  <si>
    <t>Servizio di integrazione tra software Pronto soccorso e Cartella clinica ospedaliera Jhis della Usl Umbria 2 e Az. osp. Terni con FSE</t>
  </si>
  <si>
    <t>Contratto prot. 153</t>
  </si>
  <si>
    <t>Z432B8CA12</t>
  </si>
  <si>
    <t>Acquisizione n. 13 sim dati con Accesso alla LAN/Intranet di Umbria Digitale</t>
  </si>
  <si>
    <t>Contratto prot. 156</t>
  </si>
  <si>
    <t>Z7A2B99816</t>
  </si>
  <si>
    <t>Acquisto N.13 Modem D-Link 4G LTE N300 – modello DWR-921</t>
  </si>
  <si>
    <t>Ordine del 15-01-2020</t>
  </si>
  <si>
    <t>Z582B92BE5</t>
  </si>
  <si>
    <t>Servizio di pubblicazione su n. 2 quotidiani nazionali e n. 2 quotidiani locali Bando di gara CIG 8161095CA2 (Contabilità)</t>
  </si>
  <si>
    <t>Contratto prot. 197</t>
  </si>
  <si>
    <t>Z882B932F3</t>
  </si>
  <si>
    <t>Servizio di stampa n. 40 adesivi da esterno per cartellonistica progetti comunitari</t>
  </si>
  <si>
    <t>Ordine del 16/01/2020</t>
  </si>
  <si>
    <t>ZF02B980FC</t>
  </si>
  <si>
    <t>Attivazione della garanzia e restituzione dei prodotti Speaker Nilox al centro assistenza - fornitura DIGIPASS NARNI</t>
  </si>
  <si>
    <t>Z3F2B98A25</t>
  </si>
  <si>
    <t>Certificato annuale per il Comune di Corciano RapidSSL  sol.comune.corciano.pg.it</t>
  </si>
  <si>
    <t>FR53508308079</t>
  </si>
  <si>
    <t>SSL247 SARL</t>
  </si>
  <si>
    <t>Contratto prot. 268</t>
  </si>
  <si>
    <t>ZE72B9D8C3</t>
  </si>
  <si>
    <t xml:space="preserve">Servizio di assistenza tecnica, sistemistica e manutenzione presso l'Adisu e per il centralino ASTERISK del Comune di Marsciano </t>
  </si>
  <si>
    <t xml:space="preserve">Contratto prot. 256  </t>
  </si>
  <si>
    <t>ZF92BA1D58</t>
  </si>
  <si>
    <t>Fornitura n. 2 alimentatori HUAWEI 800W AC Power Module</t>
  </si>
  <si>
    <t>Ordine del 23-01-2020</t>
  </si>
  <si>
    <t>Z352BAD4CF</t>
  </si>
  <si>
    <t>Servizio di fatturazione elettronica attiva e passiva e conservazione documenti</t>
  </si>
  <si>
    <t>Contratto prot. 330</t>
  </si>
  <si>
    <t>Z862BBABCB</t>
  </si>
  <si>
    <t>Servizio di assistenza software contabilità generale e controllo di gestione 2020</t>
  </si>
  <si>
    <t>Contratto prot. 292</t>
  </si>
  <si>
    <t>Z992BCE0DC</t>
  </si>
  <si>
    <t>Fornitura KIT Wireless Ceragon 26Ghz con parabole da 60cm link a 500Mbps/Carrier</t>
  </si>
  <si>
    <t>01203550353</t>
  </si>
  <si>
    <t>Contratto prot. 351</t>
  </si>
  <si>
    <t>Z6D2BD508A</t>
  </si>
  <si>
    <t>KIT SSD 1TB IN ADATTATORE ODD 9,5MM PER PC PORTATILE</t>
  </si>
  <si>
    <t>Contratto prot. 385</t>
  </si>
  <si>
    <t>ZA92BC1069</t>
  </si>
  <si>
    <t xml:space="preserve">Fornitura Suite Qenter® per la registrazione
automatica e la gestione digitale degli accessi dei visitatori in azienda per 48 mesi
</t>
  </si>
  <si>
    <t>Contratto prot. 526</t>
  </si>
  <si>
    <t>Z952BC10E7</t>
  </si>
  <si>
    <t>Servizio professionale di consulenza fiscale per anno 2020</t>
  </si>
  <si>
    <t>Contratto prot. 329</t>
  </si>
  <si>
    <t>Z292BD7328</t>
  </si>
  <si>
    <t>Servizio “Certificazione fornitori Art. 80” sulla piattaforma Umbria Acquisti per la Regione Umbria</t>
  </si>
  <si>
    <t>Contratto prot. 408</t>
  </si>
  <si>
    <t>Z522BDB422</t>
  </si>
  <si>
    <t>Servizio di n. 2 Audit per la certificazione 27001 fino al 2021 compreso, n. 2 verifiche periodiche di mantenimento per la certificazione 9001 fino al 2020 compreso e spese varie di viaggio e corsi</t>
  </si>
  <si>
    <t>Contratto prot. 420</t>
  </si>
  <si>
    <t>Z432BDD654</t>
  </si>
  <si>
    <t>Fornitura DigiPASS Assisi relativa alla produzione di 5.000 flyer, 5.000 depliant a doppia anta, 5.000 biglietti da visita</t>
  </si>
  <si>
    <t>02453560548</t>
  </si>
  <si>
    <t>GRAFICHE DIEMME SRL</t>
  </si>
  <si>
    <t>Contratto prot. 333</t>
  </si>
  <si>
    <t>Z052BDB2FD</t>
  </si>
  <si>
    <t>Servizio di manutenzione del sistema di pubblicazione BUR</t>
  </si>
  <si>
    <t>Ordine del 06/02/2020</t>
  </si>
  <si>
    <t>ZC22BE1017</t>
  </si>
  <si>
    <t>Rinnovo cauzione per n. 5 polizze fidejussorie e Tutela legale</t>
  </si>
  <si>
    <t xml:space="preserve">Convenzione del 07-02-2020 prot. 375  </t>
  </si>
  <si>
    <t>Z672BDF695</t>
  </si>
  <si>
    <t>Convenzione per servizi di formazione professionale Villa Umbra 2020</t>
  </si>
  <si>
    <t>Ordine del 10/02/2020</t>
  </si>
  <si>
    <t>Z782BF8A37</t>
  </si>
  <si>
    <t>Acquisto n. 5 cavi micro USB e alimentatori USB per alimentare le sonde di temperatura presso POP Rete in fibra ottica</t>
  </si>
  <si>
    <t>Contratto prot. 1309</t>
  </si>
  <si>
    <t>Z482BFB13E</t>
  </si>
  <si>
    <t>Servizio di supporto sicurezza informatica CyberChallenge 2020</t>
  </si>
  <si>
    <t>Contratto prot. 423</t>
  </si>
  <si>
    <t>Z7E2C00373</t>
  </si>
  <si>
    <t>Lavori di intervento sulla rete in fibra ottica lungo Via del Teatro a Gubbio</t>
  </si>
  <si>
    <t>Ordine del 30/04/2020</t>
  </si>
  <si>
    <t>ZD62C0088A</t>
  </si>
  <si>
    <t xml:space="preserve">Abbonamento annuale al quotidiano professionale digitale “Enti locali&amp;PA” </t>
  </si>
  <si>
    <t>Contratto prot. 455</t>
  </si>
  <si>
    <t>Z632C0A8BC</t>
  </si>
  <si>
    <t>Canone 2020 assistenza e aggiornamento software INAZ e stampe laser INAZ</t>
  </si>
  <si>
    <t xml:space="preserve">Contratto prot. 1649 </t>
  </si>
  <si>
    <t>821151006C</t>
  </si>
  <si>
    <t>Contratto prot. 1232</t>
  </si>
  <si>
    <t>ZED2C17597</t>
  </si>
  <si>
    <t>Contratto prot. 560</t>
  </si>
  <si>
    <t>Z5B2C1D395</t>
  </si>
  <si>
    <t>Servizio di Manutenzione e Supporto II° Livello per l’applicativo Protocollo Interpa4 per l'anno 2020</t>
  </si>
  <si>
    <t>Contratto prot. 609</t>
  </si>
  <si>
    <t>ZEF2C223AC</t>
  </si>
  <si>
    <t>Servizio di implementazione del formato CDA2 all’interno dei verbali di Pronto Soccorso e delle Lettere di Dimissione Ospedaliera, prodotti dal software jHIS della USL2 e dell’Azienda Ospedaliera di Terni</t>
  </si>
  <si>
    <t>Contratto prot. 637</t>
  </si>
  <si>
    <t>ZE62C39BB5</t>
  </si>
  <si>
    <t>Servizi di assistenza di I livello su piattaforma URBI (Contabilità e Segreteria), formazione on site e da remoto e fornitura dei moduli DUP e Nota integrativa Bilancio di previsione</t>
  </si>
  <si>
    <t>Contratto prot. 627</t>
  </si>
  <si>
    <t>Z292C3A29D</t>
  </si>
  <si>
    <t>Acquisto n. 5 giornate di formazione piattaforma URBI - Area Demografia per Comune di Foligno</t>
  </si>
  <si>
    <t>Contratto prot. 626</t>
  </si>
  <si>
    <t>Z692C38E9B</t>
  </si>
  <si>
    <t>Fornitura hardware: 2 workstation + 2 notebook + 2 webcam per il Servizio Valutazione Ambientale della Regione Umbria</t>
  </si>
  <si>
    <t>Contratto prot. 677</t>
  </si>
  <si>
    <t>ZCC2C3AA45</t>
  </si>
  <si>
    <t>Servizio pubblicazione sul quotidiano Corriere dell’Umbria</t>
  </si>
  <si>
    <t>04705810150</t>
  </si>
  <si>
    <t>A. MANZONI &amp; C. SPA</t>
  </si>
  <si>
    <t>Contratto prot. 608</t>
  </si>
  <si>
    <t>Z272C3E2C9</t>
  </si>
  <si>
    <t>Acquisto 2 pc portatili + 1 docking station + 2 monitor in adesione a Convenzione Consip Pc Portatili e Tablet 3 -Lotto 2</t>
  </si>
  <si>
    <t>00929440592 - 02102821002</t>
  </si>
  <si>
    <t xml:space="preserve">RTI INFORDATA-ITALWARE </t>
  </si>
  <si>
    <t>Ordine del 02/03/2020</t>
  </si>
  <si>
    <t>ZE62C48414</t>
  </si>
  <si>
    <t>Fornitura di un pacchetto di 50.000 sms di alert di avviso down da sistemi di monitoraggio</t>
  </si>
  <si>
    <t>Contratto prot. 713</t>
  </si>
  <si>
    <t>Z992C4BBCD</t>
  </si>
  <si>
    <t xml:space="preserve">Fornitura di n. 2 licenze CERAGON upgrade capacity </t>
  </si>
  <si>
    <t>Contratto prot. 1255 e prot. 4200</t>
  </si>
  <si>
    <t>2020-04-14  2020-12-30</t>
  </si>
  <si>
    <t>Z662CADC88</t>
  </si>
  <si>
    <t>Prestazioni di servizio inerenti il progetto “Numero Unico Telefonico” e il relativo Contact Center per il periodo dal 01/04/2020 al 28/02/2021</t>
  </si>
  <si>
    <t>Ordine del 09/03/2020</t>
  </si>
  <si>
    <t>Z772C5F14A</t>
  </si>
  <si>
    <t>Sottoscrizione abbonamento  per videoconferenze  "Plan Business - Whereby"</t>
  </si>
  <si>
    <t>NO918470573</t>
  </si>
  <si>
    <t>Video Communication Services AS</t>
  </si>
  <si>
    <t>Ordine prot. 1195</t>
  </si>
  <si>
    <t>ZF62C6157B</t>
  </si>
  <si>
    <t>Iscrizione all’Associazione HL7 Italia per l’anno 2020</t>
  </si>
  <si>
    <t>Contratto prot. 1256</t>
  </si>
  <si>
    <t>ZAE2C6DDB3</t>
  </si>
  <si>
    <t>Servizio di supporto giuridico ALD Automotive</t>
  </si>
  <si>
    <t>BCCMRT67A52G478Q</t>
  </si>
  <si>
    <t>Avv. Marta Bocci</t>
  </si>
  <si>
    <t>Contratto prot. 853</t>
  </si>
  <si>
    <t>Z012C6E018</t>
  </si>
  <si>
    <t>Fornitura di licenze d’uso e servizi di corredo per la gestione dei protocolli e linee guida pre-triage emergenza Covid-19 a favore dei P. S. e dei Punti di Primo Intervento della Regione Umbria.</t>
  </si>
  <si>
    <t>Contratto prot. 852</t>
  </si>
  <si>
    <t>ZED2C7410A</t>
  </si>
  <si>
    <t>Servizio di assistenza tecnica delle apparecchiature telefoniche in uso presso la sede di Umbria Digitale per 36 mesi</t>
  </si>
  <si>
    <t>0158115045</t>
  </si>
  <si>
    <t>Contratto prot. 920</t>
  </si>
  <si>
    <t>Z502C7EE6D</t>
  </si>
  <si>
    <t xml:space="preserve">Fornitura n. 2 licenze adobe, n. 2 licenze office, n. 2 monitor, n. 1 pc+mouse   </t>
  </si>
  <si>
    <t>Contratto prot. 1254</t>
  </si>
  <si>
    <t>Z972CAA51B</t>
  </si>
  <si>
    <t xml:space="preserve">SERVIZIO DI SUPPORTO PER LA GESTIONE OPERATIVA DI PROGETTI EUROPEI E LA SICUREZZA INFORMATICA DI UMBRIA DIGITALE </t>
  </si>
  <si>
    <t>Z4F2CAB7F0</t>
  </si>
  <si>
    <t>Servizi di supporto relativi al progetto di avvio del sistema S.I.SO. presso l'Ambito distrettuale della Lomellina</t>
  </si>
  <si>
    <t>ANCILAB SRL</t>
  </si>
  <si>
    <t>Contratto prot. 1775</t>
  </si>
  <si>
    <t>Z672CB5661</t>
  </si>
  <si>
    <t>Interventi di manutenzione e nuove installazioni da eseguire sulla rete wireless di Umbria Digitale</t>
  </si>
  <si>
    <t>03403440542</t>
  </si>
  <si>
    <t>TRE B S.R.L.</t>
  </si>
  <si>
    <t>Richiesta di offerta per la fornitura di una soluzione software per la riconciliazione evoluta dei pagamenti eseguiti su pagoPA mediante la piattaforma regionale per i pagamenti elettronici PagoUmbria.</t>
  </si>
  <si>
    <t>Contratto prot. 1377</t>
  </si>
  <si>
    <t>Continuità della prestazione dei servizi per la fornitura dei servizi di connettività e sicurezza nell'ambito del Sistema Pubblico di Connettività- SPC1 Sanità 2020</t>
  </si>
  <si>
    <t>82768153CF</t>
  </si>
  <si>
    <t>Continuità della prestazione dei servizi per la fornitura dei servizi di connettività e sicurezza nell'ambito del Sistema Pubblico di Connettività SPC1 - Enti locali  2020</t>
  </si>
  <si>
    <t>ZCB2CB9697</t>
  </si>
  <si>
    <t>Continuità della prestazione dei servizi per la fornitura dei servizi di connettività e sicurezza nell'ambito del Sistema Pubblico di Connettività SPC1 - Ex Pentima 2020</t>
  </si>
  <si>
    <t>Z342CB9712</t>
  </si>
  <si>
    <t>Continuità della prestazione dei servizi per la fornitura dei servizi di connettività e sicurezza nell'ambito del Sistema Pubblico di Connettività SPC1 - Provincia 2020</t>
  </si>
  <si>
    <t>Contratto prot. 1990</t>
  </si>
  <si>
    <t>8277021DCB</t>
  </si>
  <si>
    <t xml:space="preserve">Servizi di connettività e sicurezza nell'ambito del Sistema Pubblico di Connettività 2 (SPC2) - Sanità </t>
  </si>
  <si>
    <t>827710317A</t>
  </si>
  <si>
    <t>827711073F</t>
  </si>
  <si>
    <t>Contratto prot. 1904</t>
  </si>
  <si>
    <t>RDO all’interno del MePA per la fornitura, l’installazione e il supporto per 36 mesi di componenti per l’upgrade dello storage Oceanstor 5300 V5.</t>
  </si>
  <si>
    <t>ICT PLUS SRL</t>
  </si>
  <si>
    <t>Contratto prot. 1361</t>
  </si>
  <si>
    <t>Z522CC905A</t>
  </si>
  <si>
    <t>Servizio di n. 6 giornate di formazione da remoto piattaforma URBI CONTABILITA' per Comune di Foligno</t>
  </si>
  <si>
    <t>Contratto prot. 1422</t>
  </si>
  <si>
    <t>Z832C9C60D</t>
  </si>
  <si>
    <t>Migrazione servizio 075075075</t>
  </si>
  <si>
    <t>Contratto prot. 1573</t>
  </si>
  <si>
    <t>ZA72CC91B1</t>
  </si>
  <si>
    <t>Servizio di n. 15 gg per implementazione del flusso documentale piattaforma iShareDoc</t>
  </si>
  <si>
    <t>0181410553</t>
  </si>
  <si>
    <t xml:space="preserve">Contratto prot. 1616 </t>
  </si>
  <si>
    <t>Z6B2CFAA68</t>
  </si>
  <si>
    <t>Rinnovo dell’abbonamento al Compendio Farmaceutico Ospedaliero (CFO) per l'anno 2020</t>
  </si>
  <si>
    <t>FARMADATI ITALIA S.R.L.</t>
  </si>
  <si>
    <t xml:space="preserve">Contratto prot. 1627 </t>
  </si>
  <si>
    <t>ZCB2CFAEB6</t>
  </si>
  <si>
    <t xml:space="preserve">Servizio di assistenza e manutenzione annuale sul software ADD ON della cartella clinica Advanced Mednet, per n. 158 medici </t>
  </si>
  <si>
    <t>Contratto prot. 1648</t>
  </si>
  <si>
    <t>ZE62D01227</t>
  </si>
  <si>
    <t>Fornitura di n. 3 videocamere di sicurezza ARLO GO e relativi accessori</t>
  </si>
  <si>
    <t>14197361000</t>
  </si>
  <si>
    <t>GRUPPO GALAGANT S.R.L.S.</t>
  </si>
  <si>
    <t>Contratto prot. 1652</t>
  </si>
  <si>
    <t>ZE82D01C7F</t>
  </si>
  <si>
    <t>Attivazione di n. 3 utenze in abbonamento - consumo – 20G – plafond dati</t>
  </si>
  <si>
    <t>Z8C2CE2C18</t>
  </si>
  <si>
    <t>Migrazione Linea Fissa Isdn Pra Comune Di Marsciano</t>
  </si>
  <si>
    <t>FASTWEB SPA</t>
  </si>
  <si>
    <t>Contratto prot. 1637</t>
  </si>
  <si>
    <t>ZCE2CF9AEE</t>
  </si>
  <si>
    <t>Fornitura dispositivi di prevenzione del covid-19 per la sede di Umbria Digitale</t>
  </si>
  <si>
    <t>04703860280</t>
  </si>
  <si>
    <t>BIOAPP S.A.S. DI ZANAGA MOIRA &amp; C.</t>
  </si>
  <si>
    <t>Contratto prot. 1673</t>
  </si>
  <si>
    <t>ZD02D06E45</t>
  </si>
  <si>
    <t>Servizi di posta certificata Legalmail 2020</t>
  </si>
  <si>
    <t>INFOCERT SPA</t>
  </si>
  <si>
    <t>Ordine del 27.05.2020</t>
  </si>
  <si>
    <t>ZF32CFE4A2</t>
  </si>
  <si>
    <t>Rinnovo della licenza OPEN VPN Access server per n. 12 mesi per 120 devices</t>
  </si>
  <si>
    <t>8308429C7F</t>
  </si>
  <si>
    <t>Servizio di aggiornamento, manutenzione e assistenza di II livello del modulo Add On Umbria</t>
  </si>
  <si>
    <t>Contratto prot. 1730</t>
  </si>
  <si>
    <t>ZDF2D0C4AC</t>
  </si>
  <si>
    <t>Servizi di manutenzione e assistenza anno del software di gestione accreditamento ECM, dell’ applicazione web  http://www.regione.umbria.it/la-regione/normativa e del sito Web Comune di Orvieto, per l’anno 2020</t>
  </si>
  <si>
    <t>Contratto prot. 2021</t>
  </si>
  <si>
    <t>Servizi di manutenzione ordinaria e assistenza specialistica dei moduli applicativi AREAS XMPI e MDBWEB</t>
  </si>
  <si>
    <t>Contratto prot. 1844</t>
  </si>
  <si>
    <t>Z4A2D0F0D5</t>
  </si>
  <si>
    <t>Ulteriore fornitura dispositivi di prevenzione del covid-19 per la sede di Umbria Digitale</t>
  </si>
  <si>
    <t>Contratto prot. 1861</t>
  </si>
  <si>
    <t>Z332D0F17F</t>
  </si>
  <si>
    <t>Servizi di supporto tecnico per la realizzazione di reti in fibra ottica</t>
  </si>
  <si>
    <t>Contratto prot. 1937</t>
  </si>
  <si>
    <t>Z402D0FFC9</t>
  </si>
  <si>
    <t>Servizio di manutenzione annuale per ADD ON SAR Umbria software Perseo e MoMED</t>
  </si>
  <si>
    <t>Contratto prot. 1768</t>
  </si>
  <si>
    <t>ZC92D11CDE</t>
  </si>
  <si>
    <t>Servizio di rinnovo licenza d’uso e manutenzione annuale del Programma URBI per 9 Comuni</t>
  </si>
  <si>
    <t>Contratto prot. 1898</t>
  </si>
  <si>
    <t>83134056D4</t>
  </si>
  <si>
    <t xml:space="preserve">Servizio di manutenzione e assistenza Piattaforma X1.V1 e Flusso di dematerializzazione </t>
  </si>
  <si>
    <t>Contratto prot. 4246</t>
  </si>
  <si>
    <t>ZC72D1AD70</t>
  </si>
  <si>
    <t>Fornitura licenze d'uso Oracle Java SE 2020-2021</t>
  </si>
  <si>
    <t>Contratto prot. 2023</t>
  </si>
  <si>
    <t>ZB22D1F441</t>
  </si>
  <si>
    <t>Servizi professionali necessari al collegamento del sistema e-Gov Halley e della relativa Procedura Tributi con la piattaforma regionale PagoUmbria e attivazione su 11 enti richiedenti</t>
  </si>
  <si>
    <t>01615270434</t>
  </si>
  <si>
    <t>E-LINKING ONLINE SYSTEMS S.R.L. IN SIGLA E-LIOS S.R.L.</t>
  </si>
  <si>
    <t>Contratto prot. 1787</t>
  </si>
  <si>
    <t>Z772D233C5</t>
  </si>
  <si>
    <t>Lavori di intervento sulla pavimentazione stradale in corrispondenza della rete in fibra ottica di Umbria Digitale in via Galvani a Terni</t>
  </si>
  <si>
    <t>00208900555</t>
  </si>
  <si>
    <t>G &amp; G DI GIOVANNETTI SANDRO &amp; C. SNC</t>
  </si>
  <si>
    <t>Z572D22B25</t>
  </si>
  <si>
    <t>Corso di formazione linguistica di sei mesi per n. 1 risorsa</t>
  </si>
  <si>
    <t>07237610584</t>
  </si>
  <si>
    <t>BERLITZ LANGUAGE CENTERS SRL</t>
  </si>
  <si>
    <t>Contratto prot. 2019</t>
  </si>
  <si>
    <t>ZF22D2C6A8</t>
  </si>
  <si>
    <t>Servizi di manutenzione correttiva annuale software SMG, gestionale relativo alla caccia al cinghiale e osservatorio dati faunistici</t>
  </si>
  <si>
    <t>Contratto prot. 2017</t>
  </si>
  <si>
    <t>ZEF2D2D975</t>
  </si>
  <si>
    <t>Servizio di manutenzione ordinaria e correttiva del software ENTRANET per la gestione delle sanzioni amministrative  e del software SISMICA (back-end)</t>
  </si>
  <si>
    <t>Contratto prot. 2015</t>
  </si>
  <si>
    <t>Z3C2D3422A</t>
  </si>
  <si>
    <t xml:space="preserve">Servizio di gestione manutentiva della piattaforma APE e Help desk di II livello </t>
  </si>
  <si>
    <t>ZD52D355D5</t>
  </si>
  <si>
    <t>Servizi specialistici di assistenza e supporto, manutenzione ordinaria, correttiva ed evolutiva per S.I.R.S.E. 2.0</t>
  </si>
  <si>
    <t>Contratto prot. 2306</t>
  </si>
  <si>
    <t>832796996B</t>
  </si>
  <si>
    <t>RDO all’interno del MePA per la fornitura, l’installazione e il supporto di un sistema di gestione per Access Point Wifi Huawei</t>
  </si>
  <si>
    <t>Contratto prot. 2012</t>
  </si>
  <si>
    <t>Z232D39D79</t>
  </si>
  <si>
    <t xml:space="preserve">Servizio di migrazione della Banca dati documentale edilizia del Comune di Narni nel DCRU </t>
  </si>
  <si>
    <t>03393060540</t>
  </si>
  <si>
    <t xml:space="preserve">GRAFFITI SOC. COOP. SOCIALE </t>
  </si>
  <si>
    <t>Ordine del 12/06/2020</t>
  </si>
  <si>
    <t>Z962D3ED7E</t>
  </si>
  <si>
    <t>Sanificazione n.5 veicoli aziendali a noleggio a lungo termine</t>
  </si>
  <si>
    <t>GRSCLD67T12Z133A</t>
  </si>
  <si>
    <t>G. CAR di CLAUDIO GRASSO</t>
  </si>
  <si>
    <t>Ordine del 09/06/2020</t>
  </si>
  <si>
    <t>ZD12D41DC0</t>
  </si>
  <si>
    <t>Canone annuale 2020 RIPE NETWORK COORDINATION CENTRE</t>
  </si>
  <si>
    <t>Contratto prot. 1943</t>
  </si>
  <si>
    <t>Z9F2D43588</t>
  </si>
  <si>
    <t xml:space="preserve">Servizio di supporto tecnico-specialistico per la gestione operativa delle infrastrutture tecnologiche di Umbria Digitale scarl </t>
  </si>
  <si>
    <t>Contratto prot. 2188</t>
  </si>
  <si>
    <t>833489903F</t>
  </si>
  <si>
    <t>Servizi di manutenzione/assistenza ordinaria, assistenza avanzata software Sebina (sebinanext back office, sebinayou, sebinayou ragazzi) e software Samira e piattaforma mab e app - anno 2020</t>
  </si>
  <si>
    <t>Contratto prot. 2086</t>
  </si>
  <si>
    <t>Z3E2D4AC7F</t>
  </si>
  <si>
    <t>Contratto prot. 2090</t>
  </si>
  <si>
    <t>Z3F2D4A5E7</t>
  </si>
  <si>
    <t>Interventi di manutenzione ordinaria e straordinaria su impianti elettrici dei PoP della rete RUN di UD</t>
  </si>
  <si>
    <t>Contratto prot.  2119</t>
  </si>
  <si>
    <t>83422090A6</t>
  </si>
  <si>
    <t>Fornitura di una licenza Informix IBM</t>
  </si>
  <si>
    <t>02102821002</t>
  </si>
  <si>
    <t xml:space="preserve">ITALWARE SRL </t>
  </si>
  <si>
    <t>Contratto prot. 2230</t>
  </si>
  <si>
    <t>ZAE2D5AE27</t>
  </si>
  <si>
    <t>Servizi di manutenzione e assistenza della piattaforma Nuova Turismatica</t>
  </si>
  <si>
    <t>Ordine del 15/07/2020</t>
  </si>
  <si>
    <t>ZB12D623A3</t>
  </si>
  <si>
    <t>Cauzione polizza fidejussoria n. 2292646 relativa all'autorizzazione allo scavo in via del Giochetto aPerugia - polizza triennale all risks property + elettronica - polizza triennale infortuni dirigenti industriali - polizza triennale responsabilita’ civile terzi ed operai</t>
  </si>
  <si>
    <t>Contratto prot. 2308</t>
  </si>
  <si>
    <t>Servizi vari di manutenzione evolutiva assistenza di 2 livello, formazione e implementazione nuovi moduli sulla piattaforma VBG - SUAPE 3.0</t>
  </si>
  <si>
    <t>Contratto prot. 2190</t>
  </si>
  <si>
    <t>Z672D6F90B</t>
  </si>
  <si>
    <t>Servizio Giganet 1Giga singola via con terminazione in fibra ottica,acquisizione di una tratta di infrastruttura in tecnologia ottica punto-punto di livello L2 da inserire nella rete RUN tra Orvieto e Terni</t>
  </si>
  <si>
    <t xml:space="preserve">Contratto prot. 2228 </t>
  </si>
  <si>
    <t>Z932D774AD</t>
  </si>
  <si>
    <t>Servizi di assistenza e manutenzione biennale per l’impianto di condizionamento presso la sede di Umbria Digitale e attività di sanificazione straordinaria</t>
  </si>
  <si>
    <t>Contratto prot. 2226</t>
  </si>
  <si>
    <t>Z502D86285</t>
  </si>
  <si>
    <t>Fornitura 2 pc aziendali portatili</t>
  </si>
  <si>
    <t>Contratto prot. 2338</t>
  </si>
  <si>
    <t>Z0A2D874E9</t>
  </si>
  <si>
    <t>Supporto alla gestione del Sistema Qualità di Umbria Digitale e alla Certificazione Cloud Service Provider e Certificazione ISO/IEC 27001 nell'ambito del progetto PRJ-1494</t>
  </si>
  <si>
    <t>Contratto prot. 2305</t>
  </si>
  <si>
    <t>Z802D87D2F</t>
  </si>
  <si>
    <t>Incarico per assolvimento compiti di Responsabile del Servizio di Prevenzione e Protezione esterno ai sensi del D. Lgs. 81/08 dal 01/07/2020 al 30/06/2021</t>
  </si>
  <si>
    <t>Z232D87D9C</t>
  </si>
  <si>
    <t>Manutenzione correttiva, supporto e assistenza per la piattaforma PagoUmbria dell’hub regionale dei pagamenti elettronici</t>
  </si>
  <si>
    <t>Contratto prot. 2252</t>
  </si>
  <si>
    <t>Z2A2D8B085</t>
  </si>
  <si>
    <t xml:space="preserve">Servizio di assistenza nell’attività di presentazione, monitoraggio e rendicontazione del Piano Fondimpresa </t>
  </si>
  <si>
    <t>01210230551</t>
  </si>
  <si>
    <t>EPM S.R.L.</t>
  </si>
  <si>
    <t>Contratto prot. 4234</t>
  </si>
  <si>
    <t>Z0E2D8DDEB</t>
  </si>
  <si>
    <t>Servizio annuale di manutenzione e assistenza del Sito web istituzionale della Regione Umbria</t>
  </si>
  <si>
    <t>Contratto prot. 2271</t>
  </si>
  <si>
    <t>Z242D8DDF7</t>
  </si>
  <si>
    <t>Fornitura e installazione di condizionatori presso i POP della rete in fibra ottica di S. Anna e Ponte San Giovanni - Perugia - MAN Perugia – 1 stralcio – attrezzaggio tecnologico CUP I94C05000020002</t>
  </si>
  <si>
    <t>Contratto prot. 2310</t>
  </si>
  <si>
    <t>Z382D97768</t>
  </si>
  <si>
    <t>Servizi professionali per realizzazione e manutenzione siti istituzionali dei Comuni di Corciano e Narni e per assistenza oraria sito istituzionale Comune Fratta Todina</t>
  </si>
  <si>
    <t>Contratto prot. 2856</t>
  </si>
  <si>
    <t>Z102D9832D</t>
  </si>
  <si>
    <t>Servizio recall Linea Fissa ISDN 20 canali su Convenzione Consip TF5 Fastweb</t>
  </si>
  <si>
    <t>Contratto prot. 2962</t>
  </si>
  <si>
    <t>Z2B2D978CE</t>
  </si>
  <si>
    <t>Manutenzione Ordinaria del software ADD-ON dematerializzata per piattaforma SAR (n. 21 medici pediatri)</t>
  </si>
  <si>
    <t>Contratto prot. 2285</t>
  </si>
  <si>
    <t>ZB12D98D3C</t>
  </si>
  <si>
    <t>Servizio di vigilanza e videosorveglianza tramite collegamento di un sistema di allarme fornito in comodato d'uso per 36 mesi presso il DCRU di Terni</t>
  </si>
  <si>
    <t>01860390564</t>
  </si>
  <si>
    <t>SECURPOOL SRL</t>
  </si>
  <si>
    <t>Contratto prot. 2284</t>
  </si>
  <si>
    <t>Z602D9407F</t>
  </si>
  <si>
    <t>Servizio di supporto specialistico sul sito web DRUPAL www.arpalregioneumbria.it (10gg/uu)</t>
  </si>
  <si>
    <t>83613715A0</t>
  </si>
  <si>
    <t>Lavori di realizzazione di reti di telecomunicazioni in fibra ottica - MAN FOLIGNO</t>
  </si>
  <si>
    <t>01736190610</t>
  </si>
  <si>
    <t>I.R.T.E.T. S.R.L.</t>
  </si>
  <si>
    <t xml:space="preserve">Contratto prot. 2418 </t>
  </si>
  <si>
    <t>Z062DC25FC</t>
  </si>
  <si>
    <t xml:space="preserve">Servizi di formazione/affiancamento presso le sedi del DigiPass dell’Ambito sociale 1 Alta Umbria. </t>
  </si>
  <si>
    <t xml:space="preserve">ASP G. O. BUFALINI </t>
  </si>
  <si>
    <t>Ordine del 03-08-2020</t>
  </si>
  <si>
    <t>ZB42DDFB77</t>
  </si>
  <si>
    <t>Rinnovo annuale certificati SSL per identity.pa.umbria.it, conservazione.pa.umbria.it, *.umbriatourism.it</t>
  </si>
  <si>
    <t>Contratto prot. 39</t>
  </si>
  <si>
    <t>Z062E0DAFB</t>
  </si>
  <si>
    <t>Servizi di trasporto L2-over-MPLS su rete di accesso TecnoADSL presso sede Otricoli con canone per 24 mesi</t>
  </si>
  <si>
    <t>TECNOTEL SERVIZI TECNOLOGICI SRL</t>
  </si>
  <si>
    <t>Contratto prot. 3043</t>
  </si>
  <si>
    <t>ZBB2E11E65</t>
  </si>
  <si>
    <t>Servizi di formazione specialistica sulla sicurezza del software</t>
  </si>
  <si>
    <t>05756380480</t>
  </si>
  <si>
    <t>MINDED SECURITY SRL</t>
  </si>
  <si>
    <t>Contratto prot. 2565</t>
  </si>
  <si>
    <t>ZC12E130AE</t>
  </si>
  <si>
    <t>Fornitura di n. 4 Certificati SSL Server EV di durata annuale per i server spcoop.pa.umbria.it, pagoumbriatest.regione.umbria.it, pagoumbria.regione.umbria.it, pagoumbriaspc.regione.umbria.it</t>
  </si>
  <si>
    <t>Contratto prot. 2582</t>
  </si>
  <si>
    <t>Z552D5F254</t>
  </si>
  <si>
    <t>00180340549</t>
  </si>
  <si>
    <t>KIMAL SRL</t>
  </si>
  <si>
    <t>Contratto prot. 3022</t>
  </si>
  <si>
    <t>ZDC2E146AA</t>
  </si>
  <si>
    <t>Fornitura di Ceragon KIT per collegamento di dorsale rete wireless BB-MONTELUCO-SERANO</t>
  </si>
  <si>
    <t>Contratto prot. 2581</t>
  </si>
  <si>
    <t>Z7A2E1886A</t>
  </si>
  <si>
    <t>Fornitura e installazione di n. 2 pannelli da scrivania in plexiglass trasparente</t>
  </si>
  <si>
    <t>Ordine del 01-09-2020</t>
  </si>
  <si>
    <t>Z7B2E19E41</t>
  </si>
  <si>
    <t>Servizio diagnostico mediante effettuazione analisi del dosaggio quantitativo IgG-IgM 2019-nCOV per n. 109 lavoratori</t>
  </si>
  <si>
    <t>02388940542</t>
  </si>
  <si>
    <t>CRABION SRL</t>
  </si>
  <si>
    <t xml:space="preserve">Contratto prot. 2900 </t>
  </si>
  <si>
    <t xml:space="preserve"> Z2D2E2261B</t>
  </si>
  <si>
    <t>Servizio di noleggio di n. 2 stampanti multifunzione Kyocera  per 60 mesi</t>
  </si>
  <si>
    <t>Contratto prot. 2901</t>
  </si>
  <si>
    <t>Z1A2E23A7A</t>
  </si>
  <si>
    <t>Servizi di manutenzione e interventi di recall del sistema Sm@rt CupRecall</t>
  </si>
  <si>
    <t>Contratto prot. 3024</t>
  </si>
  <si>
    <t>Z942E28D5D</t>
  </si>
  <si>
    <t>Fornitura e supporto per 12 mesi di licenze software Atlassian</t>
  </si>
  <si>
    <t>08514440968</t>
  </si>
  <si>
    <t>HINTO SRL</t>
  </si>
  <si>
    <t>Contratto prot. 3033</t>
  </si>
  <si>
    <t>8429066D4C</t>
  </si>
  <si>
    <t xml:space="preserve">Servizi di assistenza e manutenzione annuale piattaforma ASCOTweb per l’anno 2020 </t>
  </si>
  <si>
    <t>Contratto prot. 2902</t>
  </si>
  <si>
    <t>ZBB2E39AB8</t>
  </si>
  <si>
    <t xml:space="preserve">Servizi professionali necessari al collegamento del sistema EOL con la piattaforma regionale PagoUmbria e attivazione su enti richiedenti </t>
  </si>
  <si>
    <t>Contratto prot. 2930</t>
  </si>
  <si>
    <t>Z182E3139A</t>
  </si>
  <si>
    <t>Attività specialistiche di manutenzione correttiva ed evolutiva sull'applicazione ROAWEB della Ragioneria della Regione Umbria - 25 gg/uomo su richiesta</t>
  </si>
  <si>
    <t>Contratto prot. 3114</t>
  </si>
  <si>
    <t>ZEC2E251BE</t>
  </si>
  <si>
    <t>Assistenza annuale 2020 dei moduli SITI Catasto, SitiDataHUB e SITI Data come componenti del Progetto GIT</t>
  </si>
  <si>
    <t>Contratto prot. 3038</t>
  </si>
  <si>
    <t>Z9E2E396D3</t>
  </si>
  <si>
    <t xml:space="preserve">Servizio di supporto e manutenzione AXWAY </t>
  </si>
  <si>
    <t>Contratto prot. 2929</t>
  </si>
  <si>
    <t>ZD72E41CD3</t>
  </si>
  <si>
    <t>Formazione consistente in 10 giornate/uomo per il Comune di Foligno e attivazione di moduli aggiuntivi per i Comuni di Ficulle, Fabro e San Venanzo relativamente alla piattaforma applicativa URBI</t>
  </si>
  <si>
    <t>Contratto prot. 2905</t>
  </si>
  <si>
    <t>Z212E4393A</t>
  </si>
  <si>
    <t xml:space="preserve">Fornitura e dei servizi di installazione e avvio della Soluzione BI Covid 19 </t>
  </si>
  <si>
    <t>Contratto prot. 2897</t>
  </si>
  <si>
    <t>Z732E3EE43</t>
  </si>
  <si>
    <t>Servizi di installazione, configurazione e modifica delle procedure relative alla Anagrafe Regionale Assistiti - MDBWEB</t>
  </si>
  <si>
    <t xml:space="preserve">00967720285 </t>
  </si>
  <si>
    <t>Contratto prot. 2904</t>
  </si>
  <si>
    <t>Z622E4F45E</t>
  </si>
  <si>
    <t>Servizi professionali necessari al collegamento del sistema e-Gov Halley e della relativa Procedura Tributi con la piattaforma regionale PagoUmbria e attivazione su ulteriori 11 enti richiedenti</t>
  </si>
  <si>
    <t>Ordine del 28-09-2020</t>
  </si>
  <si>
    <t>Z5B2E5B693</t>
  </si>
  <si>
    <t>Servizio diagnostico mediante effettuazione di una seconda serie di analisi del dosaggio quantitativo IgG-IgM 2019-nCOV per n. 110 lavoratori</t>
  </si>
  <si>
    <t>Contratto prot. 3548</t>
  </si>
  <si>
    <t>Z132E60246</t>
  </si>
  <si>
    <t>Fornitura del sistema software Planview Enterprise in modalità Saas 12 mesi (ottobre 2020 - settembre 2021)</t>
  </si>
  <si>
    <t>Contratto prot. 2922</t>
  </si>
  <si>
    <t>ZC02E62C00</t>
  </si>
  <si>
    <t>Fornitura ed installazione di Citotelefono IPSIP con tastiera numerica per il Comune di Umbertide</t>
  </si>
  <si>
    <t>Z5F2E647C8</t>
  </si>
  <si>
    <t>Servizi professionali necessari per l'integrazione UrbiSmart con la piattaforma regionale di pagamenti PagoUmbria</t>
  </si>
  <si>
    <t>ZAE2E66004</t>
  </si>
  <si>
    <t>Servizio di assistenza del software applicativo Halley per l’Unione dei Comuni del Trasimeno</t>
  </si>
  <si>
    <t>Contratto prot. 3447</t>
  </si>
  <si>
    <t>ZD72E715AB</t>
  </si>
  <si>
    <t xml:space="preserve">Servizi di progettazione e realizzazione delle componenti ETL e dei documenti di business intelligence relativi al nuovo tracciato dati S.I.SO. </t>
  </si>
  <si>
    <t>Contratto prot. 3103</t>
  </si>
  <si>
    <t>Z302E73FEB</t>
  </si>
  <si>
    <t>Servizi di manutenzione e assistenza di II livello sul software Infantia e Profim per n. 90 Medici di Medicina Generale e Pediatri di Libera Scelta, anno 2020</t>
  </si>
  <si>
    <t xml:space="preserve">05014030729 </t>
  </si>
  <si>
    <t>Contratto prot. 3035</t>
  </si>
  <si>
    <t>845129988E</t>
  </si>
  <si>
    <t>Rinnovo per una annualità della fornitura della piattaforma per e-procurement Umbria Acquisti e dei servizi correlati di manutenzione e assistenza tramite help desk oltre che dell’Albo Fornitori, per i n. 70 enti attivi, comprese le piattaforme master di Umbria Digitale e Umbria Salute.</t>
  </si>
  <si>
    <t>Contratto prot. 3037</t>
  </si>
  <si>
    <t>ZAA2E7C4CF</t>
  </si>
  <si>
    <t>Servizi di formazione/affiancamento presso sedi DigiPass dell’Ambito sociale 1 Alta Umbria fino al 31.12.2020</t>
  </si>
  <si>
    <t>Z442E75018</t>
  </si>
  <si>
    <t>Servizi elaborativi di accesso ai dati del Registro delle Imprese e del Registro protesti – Sistema PARIX</t>
  </si>
  <si>
    <t>Contratto prot. 3106</t>
  </si>
  <si>
    <t>Servizi di manutenzione delle piattaforme software del Sistema di Gestione della Destinazione Umbriatourism (DMS) della Regione Umbria</t>
  </si>
  <si>
    <t>01558430508</t>
  </si>
  <si>
    <t>INERA SRL</t>
  </si>
  <si>
    <t>Contratto prot. 3105</t>
  </si>
  <si>
    <t>Z4E2E8D12C</t>
  </si>
  <si>
    <t>Servizi di supporto di II livello e consulenza su tecnologia WSO2 - Ecosistema digitale regionale dell'Umbria</t>
  </si>
  <si>
    <t>Z972EA0AFD</t>
  </si>
  <si>
    <t>Manutenzione software servizi scolastici Comune di Orvieto per il periodo dal 01/01/2020 – 31/12/2020</t>
  </si>
  <si>
    <t xml:space="preserve">Contratto prot. 3216 </t>
  </si>
  <si>
    <t>Z412EA57D1</t>
  </si>
  <si>
    <t xml:space="preserve">Servizi di manutenzione e assistenza Gateway regionale conservazione a norma </t>
  </si>
  <si>
    <t>Contratto prot. 3227</t>
  </si>
  <si>
    <t>Z6B2EA5A50</t>
  </si>
  <si>
    <t xml:space="preserve">Servizio di elaborazione file della sorveglianza sanitaria sui cani in SIVA </t>
  </si>
  <si>
    <t>Contratto prot. 3117</t>
  </si>
  <si>
    <t>Z352EA8B7D</t>
  </si>
  <si>
    <t>Attivazione abbonamento a consumo N. 2 SIM M2M 20 GB</t>
  </si>
  <si>
    <t>Contratto prot. 3235</t>
  </si>
  <si>
    <t>ZF82EAC202</t>
  </si>
  <si>
    <t>Fornitura dispositivi di prevenzione del covid-19 e fornitura cancelleria, carta, consumabili da stampa</t>
  </si>
  <si>
    <t>Contratto prot. 3351</t>
  </si>
  <si>
    <t>ZC62EADBC0</t>
  </si>
  <si>
    <t>Servizio di n. 2 Audit iniziali per la Certificazione ISO 27017 e 27018 nell'ambito del progetto Progetto PRJ-1494 "Qualificazione del DCRU come Cloud Service Provider (CSP)"</t>
  </si>
  <si>
    <t>Contratto prot. 3232</t>
  </si>
  <si>
    <t>Z512EBC200</t>
  </si>
  <si>
    <t>Fornitura e installazione di Nanobeam per il Comune di Bastia Umbra nell'ambito del progetto WIFI4EU</t>
  </si>
  <si>
    <t>01159070430</t>
  </si>
  <si>
    <t>ELETTRICA S.R.L.</t>
  </si>
  <si>
    <t>Contratto prot. 3458</t>
  </si>
  <si>
    <t>ZFA2EB20AC</t>
  </si>
  <si>
    <t>Servizi di integrazione del front-end e del back-end del Portale Servizi in rete della Regione con PagoUmbria</t>
  </si>
  <si>
    <t>Contratto prot. 3234</t>
  </si>
  <si>
    <t>Z442EC012B</t>
  </si>
  <si>
    <t>Fornitura del servizio internet a banda Ultra Larga per la sede di Sellano con canone di 24 mesi</t>
  </si>
  <si>
    <t>Z4E2EC35DE</t>
  </si>
  <si>
    <t>Servizio di gestione del processo di digitalizzazione presso la Procura di Spoleto per l'anno 2020</t>
  </si>
  <si>
    <t>Contratto prot. 3229</t>
  </si>
  <si>
    <t>ZB92EB20CD</t>
  </si>
  <si>
    <t>Servizi di supporto per n. 14 gg/uu per la realizzazione del Portale Servizi Digitali per ARPAL Umbria</t>
  </si>
  <si>
    <t>Contratto prot. 3457</t>
  </si>
  <si>
    <t>ZE12EC8C8D</t>
  </si>
  <si>
    <t>Fornitura ed installazione, assistenza e garanzia biennale del sistema centralino voip per Adisu presso il Collegio San Valentino Terni</t>
  </si>
  <si>
    <t>Contratto prot. 3318</t>
  </si>
  <si>
    <t xml:space="preserve"> Z272ECB2A9</t>
  </si>
  <si>
    <t xml:space="preserve">Fornitura di n. 2 licenze Windows Server STD CORE 9EM-00265 e n. 8 licenze Windows Server STD CORE 9EM-00562 </t>
  </si>
  <si>
    <t>10751490961</t>
  </si>
  <si>
    <t>HITECO SPA</t>
  </si>
  <si>
    <t>Contratto prot. 3321</t>
  </si>
  <si>
    <t>Z852ECD3D7</t>
  </si>
  <si>
    <t xml:space="preserve">Servizio di manutenzione annuale del Modulo GRED (Gestione Ricetta Elettronica Dematerializzata) e relativa Integrazione con Servizi Aziendali-AUSL Umbria 1 </t>
  </si>
  <si>
    <t>Contratto prot. 3323</t>
  </si>
  <si>
    <t>ZB92ED17C8</t>
  </si>
  <si>
    <t>Fornitura licenze software e dotazioni informatiche per esigenze aziendali</t>
  </si>
  <si>
    <t>Contratto prot. 3715</t>
  </si>
  <si>
    <t>ZC92ED3E69</t>
  </si>
  <si>
    <t>Attività da remoto di supporto specialistico in ambito Cyber Security su prodotti Trend Micro - pacchetto di 10 gg/uomo</t>
  </si>
  <si>
    <t>Contratto prot. 3352</t>
  </si>
  <si>
    <t>Z892ED584D</t>
  </si>
  <si>
    <t>Attivazione abbonamento a consumo N. 3 SIM M2M: 20GB + 80 GB (tot 100 GB) – plafond dati</t>
  </si>
  <si>
    <t>Ordine del 23-10-2020</t>
  </si>
  <si>
    <t>Z802EDCA8D</t>
  </si>
  <si>
    <t xml:space="preserve">Servizio diagnostico mediante effettuazione di una terza serie di analisi del dosaggio quantitativo IgG-IgM 2019-nCOV per n. 110 lavoratori </t>
  </si>
  <si>
    <t xml:space="preserve">CRABION SRL </t>
  </si>
  <si>
    <t>Contratto prot. 3622</t>
  </si>
  <si>
    <t>848263295D</t>
  </si>
  <si>
    <t>Servizio annuale di manutenzione e assistenza moduli Sistema Atl@nte</t>
  </si>
  <si>
    <t>Contratto prot. 3340</t>
  </si>
  <si>
    <t>Z252EE4031</t>
  </si>
  <si>
    <t>Fornitura modulo applicativo su piattaforma URBI - Nota integrativa Bilancio di Previsione e 1 ora di teleformazione per il Comune di Fratta Todina</t>
  </si>
  <si>
    <t>Contratto prot. 3450</t>
  </si>
  <si>
    <t>Z122EE0DF8</t>
  </si>
  <si>
    <t>Servizio di sviluppo software relativo all’evoluzione dei gestionali Caccia al cinghiale/Selezione</t>
  </si>
  <si>
    <t>Z722EE1632</t>
  </si>
  <si>
    <t>Servizio di sviluppo software relativo all’evoluzione del portale APE</t>
  </si>
  <si>
    <t>Contratto prot. 3635</t>
  </si>
  <si>
    <t>ZBE2EE8FAB</t>
  </si>
  <si>
    <t>Servizio di manutenzione annuale Licenze ADOBE AEM – FORMS</t>
  </si>
  <si>
    <t xml:space="preserve">P.C. SERVICE SRL </t>
  </si>
  <si>
    <t>Contratto prot. 3454</t>
  </si>
  <si>
    <t xml:space="preserve">ZE12EEC43E </t>
  </si>
  <si>
    <t xml:space="preserve">Fornitura di apparati Huawei e CPE -MAN Perugia – 1 stralcio – attrezzaggio tecnologico CUP I94C05000020002 </t>
  </si>
  <si>
    <t>Contratto prot. 3452</t>
  </si>
  <si>
    <t>ZAD2EF7666</t>
  </si>
  <si>
    <t>Fornitura di n.2 licenze IDS/IPS e URL filtering ed Antivirus per 2 anni degli USG6650 Huawei in proprietà di Umbria Digitale</t>
  </si>
  <si>
    <t>Contratto prot. 3549</t>
  </si>
  <si>
    <t>8495529C4D</t>
  </si>
  <si>
    <t xml:space="preserve">Fornitura di licenze IBM QRadar Security Information and Event Management (SIEM) con relativo supporto per 12 mesi - PRJ 1505 </t>
  </si>
  <si>
    <t>Contratto prot. 3644</t>
  </si>
  <si>
    <t>ZCE2F0484A</t>
  </si>
  <si>
    <t>Servizi di assistenza e manutenzione sulla piattaforma SICRA WEB per i moduli Segreteria e Contabilità per il Comune di Umbertide per il 2020</t>
  </si>
  <si>
    <t>Contratto prot.3642</t>
  </si>
  <si>
    <t>Z212F09F01</t>
  </si>
  <si>
    <t>Installazione impianto rilevazione fumi al 4° piano della sede di Umbria Digitale</t>
  </si>
  <si>
    <t>03479230546</t>
  </si>
  <si>
    <t>FVM ANTINCENDI SOCIETA' COOPERATIVA</t>
  </si>
  <si>
    <t>Contratto prot. 3625</t>
  </si>
  <si>
    <t>Z0F2F0EE79</t>
  </si>
  <si>
    <t xml:space="preserve">fornitura di n. 5 router wireless portatili 4G LTE </t>
  </si>
  <si>
    <t>Z002F1EA55</t>
  </si>
  <si>
    <t xml:space="preserve">Manutenzione e controllo di efficienza energetica dei climatizzatori sala server e lavori di riparazioni idrauliche nella sede di Umbria Digitale </t>
  </si>
  <si>
    <t>Contratto prot. 3866</t>
  </si>
  <si>
    <t>Z852F1F2BA</t>
  </si>
  <si>
    <t>Servizi professionali necessari alla implementazione su PagoUmbria di un sistema di avvisatura digitale e monitoraggio per le notifiche alla IOApp. PRJ-1491 CUP J61I18000570009</t>
  </si>
  <si>
    <t>Contratto prot. 3633</t>
  </si>
  <si>
    <t>Z802F38169</t>
  </si>
  <si>
    <t>Fornitura n. 1 Certificato SSL WILD CARD - OV- 1 ANNO per dominio *arpalumbria.it</t>
  </si>
  <si>
    <t>Ordine del 23-11-2020</t>
  </si>
  <si>
    <t>Z6A2F43F93</t>
  </si>
  <si>
    <t>Acquisto n. 4 licenze MobaXterm Professional</t>
  </si>
  <si>
    <t>FR57502869258</t>
  </si>
  <si>
    <t>MOBATEK SARL</t>
  </si>
  <si>
    <t>Ordine del 30/11/2020</t>
  </si>
  <si>
    <t>Z532F4CF63</t>
  </si>
  <si>
    <t>Corso di aggiornamento per formazione RLS per la giornata del 01/12/2020 presso Consorzio Scuola Umbra Di Amministrazione Pubblica</t>
  </si>
  <si>
    <t>Contratto prot. 4236</t>
  </si>
  <si>
    <t>Fornitura di un Web Application Firewall e dei connessi servizi d’installazione, startup e assistenza/manutenzione in garanzia per la durata di 36 mesi</t>
  </si>
  <si>
    <t>14111311008</t>
  </si>
  <si>
    <t>VISTA TECHNOLOGY SRL</t>
  </si>
  <si>
    <t>Contratto prot. 3843</t>
  </si>
  <si>
    <t>ZB82F53811</t>
  </si>
  <si>
    <t>Fornitura e messa in opera di un sistema di Contact Center per Arpal Umbria</t>
  </si>
  <si>
    <t>03904720236</t>
  </si>
  <si>
    <t>TELENIA SOFTWARE SRL</t>
  </si>
  <si>
    <t>Contratto prot. 3835</t>
  </si>
  <si>
    <t>Z5F2F54A3D</t>
  </si>
  <si>
    <t>Servizi di manutenzione e conduzione della componente di BI Argo e Siva</t>
  </si>
  <si>
    <t>Contratto prot. 4156</t>
  </si>
  <si>
    <t>Z272F5945E</t>
  </si>
  <si>
    <t>Servizi di startup e sperimentazione biennale del sistema TVOX per Arpal Umbria</t>
  </si>
  <si>
    <t>06323350485</t>
  </si>
  <si>
    <t>VOIP SERVICES SAS</t>
  </si>
  <si>
    <t>Contratto prot. 3993</t>
  </si>
  <si>
    <t>Noleggio n.42 PC per 36 mesi</t>
  </si>
  <si>
    <t>Contratto prot. 3973</t>
  </si>
  <si>
    <t>ZE72F6F22E</t>
  </si>
  <si>
    <t>Fornitura annuale collegamento dual stack ip transit</t>
  </si>
  <si>
    <t>Contratto prot. 4157</t>
  </si>
  <si>
    <t>8536554B34</t>
  </si>
  <si>
    <t>Servizi di integrazione piattaforma GIAS, implementazione e sperimentazione applicativo UMA</t>
  </si>
  <si>
    <t>03487210407 </t>
  </si>
  <si>
    <t>Z642F8A870</t>
  </si>
  <si>
    <t>Fornitura software denominato COVID Armour che si basa sulla piattaforma tecnologica del CRM Microsoft Dynamic 365, versione cloud denominata PowerApps - progetto PRJ-1583 "Sperimentazione sistema CRM per percorsi pazienti COVID”</t>
  </si>
  <si>
    <t>04877070260</t>
  </si>
  <si>
    <t>IOP SRL</t>
  </si>
  <si>
    <t>Contratto prot. 3987</t>
  </si>
  <si>
    <t>Z042F8665D</t>
  </si>
  <si>
    <t>Implementazione della scheda di sorveglianza delle strutture residenziali socio-sanitarie nell’emergenza Covid-19 prevista dall’ISS - PRJ 1562</t>
  </si>
  <si>
    <t>Contratto prot. 4230</t>
  </si>
  <si>
    <t>Z9B2FA01AE</t>
  </si>
  <si>
    <t>Servizio di manutenzione annuale del software di gestione della cartella clinica Medico 2000 V6 per n. 4 medici utilizzatori della Regione Umbria.</t>
  </si>
  <si>
    <t>Z252FA14DC</t>
  </si>
  <si>
    <t>Fornitura n. 40 kit Test rapido AG SALIVA COVID 19</t>
  </si>
  <si>
    <t>03198140547</t>
  </si>
  <si>
    <t xml:space="preserve">ALCOOLTEST MARKETING ITALY SRL      </t>
  </si>
  <si>
    <t>Ordine del 16-12-2020</t>
  </si>
  <si>
    <t>Z4D2FACA3E</t>
  </si>
  <si>
    <t>Rinnovo del canone di sottoscrizione all’ Apple Store per la app IOS realizzata da ARPAL</t>
  </si>
  <si>
    <t>APPLE.COM</t>
  </si>
  <si>
    <t>Contratto prot. 3999</t>
  </si>
  <si>
    <t>85561885B3</t>
  </si>
  <si>
    <t>Servizio di assistenza e manutenzione ordinaria annuale per le licenze SAS anno 2020</t>
  </si>
  <si>
    <t>05231661009</t>
  </si>
  <si>
    <t>R1 S.P.A.</t>
  </si>
  <si>
    <t>R1 SPA</t>
  </si>
  <si>
    <t>Contratto prot. 3980</t>
  </si>
  <si>
    <t>Z522FC19EE</t>
  </si>
  <si>
    <t>Fornitura n. 2 linee connettività per due sedi presso Liceo Mariotti Perugia - Attivazione e canone per 24 mesi</t>
  </si>
  <si>
    <t>Contratto prot. 91</t>
  </si>
  <si>
    <t>Z772FC5EBB</t>
  </si>
  <si>
    <t>Integrazione del servizio di pulizia e sanificazione per prevenzione dal Covid-19 presso sede Umbria Digitale di Perugia</t>
  </si>
  <si>
    <t>Contratto prot. 733</t>
  </si>
  <si>
    <t>85577731B0</t>
  </si>
  <si>
    <t>Fornitura di una Suite diCollaboration</t>
  </si>
  <si>
    <t xml:space="preserve"> '00488410010</t>
  </si>
  <si>
    <t>Contratto prot. 4237</t>
  </si>
  <si>
    <t>85608626CE</t>
  </si>
  <si>
    <t>Servizio di supporto tecnico Premier Support Oracle per 12 mesi</t>
  </si>
  <si>
    <t>02991230588</t>
  </si>
  <si>
    <t>G. D. GRAFIDATA SRL</t>
  </si>
  <si>
    <t>Contratto prot. 4238</t>
  </si>
  <si>
    <t>85632319C3</t>
  </si>
  <si>
    <t>Servizio di manutenzione licenze SAP per 12 mesi</t>
  </si>
  <si>
    <t>06696370961</t>
  </si>
  <si>
    <t>PRESENT SPA</t>
  </si>
  <si>
    <t>Contratto prot. 1111</t>
  </si>
  <si>
    <t>ZBC2FD9B64</t>
  </si>
  <si>
    <t>Servizio di supporto tecnico per i programmi Oracle: Livello di Servizio ASFU Support, per n.8 enti 2020</t>
  </si>
  <si>
    <t>Contratto prot. 4117</t>
  </si>
  <si>
    <t>Z902FE20A4</t>
  </si>
  <si>
    <t>Rinnovo 2021 della manutenzione ordinaria annuale per 44 licenze d'uso VEEAM necessarie per le attività di backup del DCRU - PdE 2021 DCRU</t>
  </si>
  <si>
    <t>Contratto prot. 326</t>
  </si>
  <si>
    <t>ZE82FEB2EB</t>
  </si>
  <si>
    <t>Servizi professionali su software GEDI stimati in 67,5 giornate di attività e fornitura Licenza SQL Server</t>
  </si>
  <si>
    <t>Contratto prot. 4221</t>
  </si>
  <si>
    <t>8567407FE6</t>
  </si>
  <si>
    <t>Messa in produzione del sistema di gestione documentale BABEL per ARPAL UMBRIA</t>
  </si>
  <si>
    <t>03278841204</t>
  </si>
  <si>
    <t>NEXT SRL</t>
  </si>
  <si>
    <t>Contratto prot. 4196</t>
  </si>
  <si>
    <t>ZD62FF16FA</t>
  </si>
  <si>
    <t>Prj &lt;1269&gt; "Monitoraggio minori inseriti in strutture residenziali terapeutiche” – FASE1 - Servizi professionali necessari alla realizzazione di un modulo software sviluppato su Piattaforma SISO per la gestione dell’inserimento di minori in strutture residenziali socio-educative e sociosanitarie e dei relativi strumenti di monitoraggio della permanenza dei minori nelle strutture.</t>
  </si>
  <si>
    <t>Contratto prot. 4110</t>
  </si>
  <si>
    <t>Z562FEF08E</t>
  </si>
  <si>
    <t>Servizi di integrazione FSE con gestionali farmacie Regione Umbria - PRJ 1542</t>
  </si>
  <si>
    <t>Contratto prot. 4113</t>
  </si>
  <si>
    <t>Z5A2FF2599</t>
  </si>
  <si>
    <t>SMART START 2021- Passaggio d'anno INAZ</t>
  </si>
  <si>
    <t>Contratto prot. 4191</t>
  </si>
  <si>
    <t>85748638CB</t>
  </si>
  <si>
    <t>Servizio Gartner di supporto tecnologico erogato attraverso l'accesso abanche dati informative del settore ICT</t>
  </si>
  <si>
    <t>GARTNER ITALIA SPA</t>
  </si>
  <si>
    <t>Contratto prot. 4193</t>
  </si>
  <si>
    <t>ZC02FF7DE1</t>
  </si>
  <si>
    <t>Servizio di abbonamento annuale al quotidiano telematico PA WEB per il periodo dal 12/06/2020 al 12/06/2021</t>
  </si>
  <si>
    <t>Contratto prot. 4159</t>
  </si>
  <si>
    <t>Z882FF7C83</t>
  </si>
  <si>
    <t xml:space="preserve"> Sviluppo di un sistema di Chatbot funzionale a fornire informazioni on-demand su evoluzione Covid-19</t>
  </si>
  <si>
    <t>03515810541</t>
  </si>
  <si>
    <t>K-DIGITALE SRL</t>
  </si>
  <si>
    <t>Contratto prot. 4197</t>
  </si>
  <si>
    <t>Z302FFEE0F</t>
  </si>
  <si>
    <t>Prj &lt;1273&gt; "Monitoraggio minori inseriti in strutture residenziali socio-educative” – FASE 2 Servizi professionali necessari alla realizzazione di un modulo software sviluppato su Piattaforma SISO per la gestione dell’inserimento di minori in strutture residenziali socio-educative e sociosanitarie e dei relativi strumenti di monitoraggio della permanenza dei minori nelle strutture</t>
  </si>
  <si>
    <t>Contratto prot. 4199</t>
  </si>
  <si>
    <t>Z5B2FFF0D3</t>
  </si>
  <si>
    <t>Manutenzione software e adeguamento al contesto di Regione Umbria delle componenti di BI sviluppate da Roma Capitale – FASE 3 Servizi professionali necessari alla realizzazione di un modulo software sviluppato su Piattaforma SISO per la gestione dell’inserimento di minori in strutture residenziali socio-educative e sociosanitarie e dei relativi strumenti di monitoraggio della permanenza dei minori nelle strutture</t>
  </si>
  <si>
    <t>Contratto prot. 4245</t>
  </si>
  <si>
    <t>Z833000664</t>
  </si>
  <si>
    <t>Servizio di supporto tecnico specialistico in ambito ICT Security.</t>
  </si>
  <si>
    <t>Contratto prot. 4220</t>
  </si>
  <si>
    <t>ZE630031BE</t>
  </si>
  <si>
    <t>Revisione, ottimizzazione e messa in sicurezza di cablaggio Rack con componenti ICT, movimentazione e posa in opera di componenti tecnologico e componenti ICT, realizzazione impianti tecnologico e posa in opera degli stessi a supporto della gestione del Data Center.</t>
  </si>
  <si>
    <t>02419180548</t>
  </si>
  <si>
    <t>F.M.G. IMPIANTI ELETTRICI DI OROLOGIO M. &amp; C. SNC</t>
  </si>
  <si>
    <t>Contratto prot. 3</t>
  </si>
  <si>
    <t>Z3B2FFF3F7</t>
  </si>
  <si>
    <t>servizio di supporto logistico specialistico per la movimentazione di attrezzature ICT</t>
  </si>
  <si>
    <t>ED. IL CO. S.R.L.S.</t>
  </si>
  <si>
    <t>Ordine del 31/12/2020</t>
  </si>
  <si>
    <t>Z94300C34D</t>
  </si>
  <si>
    <t>Servizio rilegamento in fibra ottica tra rack relativa ad un collegamento dell’AUSL2</t>
  </si>
  <si>
    <t>03443040542</t>
  </si>
  <si>
    <t>APPLICO DIGITAL LAB S.R.L.</t>
  </si>
  <si>
    <t>Contratto prot. 4219</t>
  </si>
  <si>
    <t>Z5C300C3E5</t>
  </si>
  <si>
    <t>Servizi diformazione/affiancamento presso le sedi del DigiPass dell’Ambito sociale 1 Alta Umbria con capofila il Comune di Città di
Castello</t>
  </si>
  <si>
    <t>81003130549</t>
  </si>
  <si>
    <t>Ordine del 10/08/2021</t>
  </si>
  <si>
    <t>ZDE300CB7B</t>
  </si>
  <si>
    <t>Licenza Altova MissionKit 2021 Enterprise Edition con SMP di un anno per la produzione di file xml/xbrl ai fini della trasmissione di bilanci e rendiconti per 12 mesi</t>
  </si>
  <si>
    <t>Contratto prot. 4240</t>
  </si>
  <si>
    <t>ZBD300CF55</t>
  </si>
  <si>
    <t>Servizio software di licenze d’uso e servizi per la piattaforma “Io
Sanitaly” con le APP “Situazione PS e Info Farmacie”</t>
  </si>
  <si>
    <t>Contratto prot. 4235</t>
  </si>
  <si>
    <t>Z93300D0C2</t>
  </si>
  <si>
    <t xml:space="preserve">Servizio di ideazione e realizzazione interfaccia grafica APP Sanità </t>
  </si>
  <si>
    <t>02750090546</t>
  </si>
  <si>
    <t xml:space="preserve">LE FUCINE ART &amp; MEDIA SNC </t>
  </si>
  <si>
    <t>Contratto prot. 4244</t>
  </si>
  <si>
    <t>Z24300D041</t>
  </si>
  <si>
    <t>Canone Manutenzione e assistenza Ordinaria del software Screening Audiologico Neonatale (1 set 2020 - 31dic 2020)</t>
  </si>
  <si>
    <t>Ordine del 31-12-2020</t>
  </si>
  <si>
    <t>ZCE300E0A9</t>
  </si>
  <si>
    <t xml:space="preserve">Fornitura di n. 1 Licenza MIRO.COM tipo consultant 12 mesi </t>
  </si>
  <si>
    <t>MIRO.COM</t>
  </si>
  <si>
    <t>Contratto prot. 319</t>
  </si>
  <si>
    <t>Z9B301CFE0</t>
  </si>
  <si>
    <t>Supporto ed assistenza di 1° Livello area Protocollo e Atti su Software URBI Smart 2020 Comune di Ficulle anno 2020</t>
  </si>
  <si>
    <t>Contratto prot. 315</t>
  </si>
  <si>
    <t>Z01302367F</t>
  </si>
  <si>
    <t>Servizio di integrazione Banca Dati edilizia del comune di Narni con VBG</t>
  </si>
  <si>
    <t xml:space="preserve">03393060540 </t>
  </si>
  <si>
    <t>GRAFFITI SOC. COOP. SOCIALE</t>
  </si>
  <si>
    <t>Contratto prot. 299</t>
  </si>
  <si>
    <t>ZFA3024B87</t>
  </si>
  <si>
    <t xml:space="preserve">Servizio di realizzazione modifiche del flusso di riesame all’interno del protocollo informatico aziendale “iShareDoc” </t>
  </si>
  <si>
    <t xml:space="preserve">DIGI ONE SRL </t>
  </si>
  <si>
    <t>Ordine del 08/02/2021</t>
  </si>
  <si>
    <t>Z243026C0D</t>
  </si>
  <si>
    <t>Certificato triennale per il Comune di Corciano RapidSSL  sol.comune.corciano.pg.it</t>
  </si>
  <si>
    <t>Contratto prot. 300</t>
  </si>
  <si>
    <t>Z5530261BA</t>
  </si>
  <si>
    <t xml:space="preserve">Servizio di realizzazione logo Umbria Digitale e immagine coordinata </t>
  </si>
  <si>
    <t>Contratto prot.  652</t>
  </si>
  <si>
    <t>Fornitura 100 Access Point da interno - Progetto 1489 #WIFIUMBRIA</t>
  </si>
  <si>
    <t>Ordine del 20-01-2021</t>
  </si>
  <si>
    <t>Z00302B3BA</t>
  </si>
  <si>
    <t>Polizze aziendali annualità 2021</t>
  </si>
  <si>
    <t>Ordine del 08-02-2021</t>
  </si>
  <si>
    <t>Z5D302AC70</t>
  </si>
  <si>
    <t>Rinnovo abbonamento annuale per la fatturazione elettronica e per la conservazione digitale dei documenti</t>
  </si>
  <si>
    <t xml:space="preserve">ALIAS CONSULTING SRL </t>
  </si>
  <si>
    <t>Contratto prot. 320</t>
  </si>
  <si>
    <t>ZBD302E0C9</t>
  </si>
  <si>
    <t>Interventi di manutenzione rete fibra ottica</t>
  </si>
  <si>
    <t>Contratto prot. 202</t>
  </si>
  <si>
    <t>ZE3302E911</t>
  </si>
  <si>
    <t>Servizio di allaccio elettrico in Piazzale Bosco A. 0 - 05100 - Terni (PRJ 1504)</t>
  </si>
  <si>
    <t>01313790550</t>
  </si>
  <si>
    <t>UMBRIA ENERGY SPA</t>
  </si>
  <si>
    <t>Contratto prot. 145</t>
  </si>
  <si>
    <t>Z993030239</t>
  </si>
  <si>
    <t>Fornitura canali VOIP Numero NUS Umbria Salute- Attivazione e canone per 12 mesi</t>
  </si>
  <si>
    <t>Contratto prot. 691</t>
  </si>
  <si>
    <t>ZD33036D0A</t>
  </si>
  <si>
    <t>Fornitura n. 160 kit Test rapido AG SALIVA COVID 19</t>
  </si>
  <si>
    <t>Contratto prot. 130</t>
  </si>
  <si>
    <t>ZBF3038415</t>
  </si>
  <si>
    <t>Upgrade Licenze JIRA da 50 a 100 users</t>
  </si>
  <si>
    <t>Contratto prot. 328</t>
  </si>
  <si>
    <t>ZEA3050F09</t>
  </si>
  <si>
    <t>Supporto alla progettazione, direzione dei lavori e collaudo in esercizio per la realizzazione delle opere tecnologiche impiantistiche per l’allestimento di un nuovo nodo di Data Center a Terni - PRJ 1504 del PDRT 2019</t>
  </si>
  <si>
    <t>03134180540</t>
  </si>
  <si>
    <t>DRISALDI ASSOCIATI</t>
  </si>
  <si>
    <t>ZAD3053485</t>
  </si>
  <si>
    <t xml:space="preserve">Servizio di supporto all'integrazione della procedura di protocollazione in entrata nel sistema di gestione documentale BABEL per Arpal Umbria </t>
  </si>
  <si>
    <t xml:space="preserve">03111770131 </t>
  </si>
  <si>
    <t>Contratto prot. 307</t>
  </si>
  <si>
    <t>ZAA305BEF0</t>
  </si>
  <si>
    <t>Fornitura KIT Access Point Indoor con accessori</t>
  </si>
  <si>
    <t>Contratto prot. 648</t>
  </si>
  <si>
    <t>8603038B89</t>
  </si>
  <si>
    <t>Fornitura di un sistema di firma remota e grafometrica</t>
  </si>
  <si>
    <t>Contratto prot. 309</t>
  </si>
  <si>
    <t>Z753063DD7</t>
  </si>
  <si>
    <t>Servizio di carico, trasporto e smaltimento rifiuti speciali non pericolosi</t>
  </si>
  <si>
    <t xml:space="preserve">Contratto prot. 311 </t>
  </si>
  <si>
    <t>Z8A3067C5E</t>
  </si>
  <si>
    <t>Servizio di integrazione APP Sanità con software di P.S. in uso presso Asl 1 dell’Umbria e AO di Perugia</t>
  </si>
  <si>
    <t>Contratto prot. 697</t>
  </si>
  <si>
    <t>Z743068CFD</t>
  </si>
  <si>
    <t>Servizi professionali necessari all'adeguamento di PagoUmbria alla nuova tassonomia degli incassi. PRJ 1491</t>
  </si>
  <si>
    <t>Contratto prot. 1085</t>
  </si>
  <si>
    <t>Z9F3069799</t>
  </si>
  <si>
    <t>Servizio di assistenza tecnica, sistemistica e manutenzione presso l'Adisu e per il centralino ASTERISK del Comune di Marsciano per l’annualità 2021</t>
  </si>
  <si>
    <t>Contratto prot. 317</t>
  </si>
  <si>
    <t>Z53307F6B6</t>
  </si>
  <si>
    <t xml:space="preserve">Servizi di assistenza, manutenzione e aggiornamento del software INAZ per la gestione delle paghe del personale per l’anno 2021 </t>
  </si>
  <si>
    <t>Contratto prot. 294</t>
  </si>
  <si>
    <t>Z1F308286D</t>
  </si>
  <si>
    <t xml:space="preserve">Servizi di supporto specialistico sul sito web di Arpal Umbria </t>
  </si>
  <si>
    <t>Ordine del 08-03-2021</t>
  </si>
  <si>
    <t>Z963086BCC</t>
  </si>
  <si>
    <t>Fornitura n. 1 PC portatile</t>
  </si>
  <si>
    <t>Z7C3097366</t>
  </si>
  <si>
    <t>Servizio di rinnovo domini e pec in gestione a Umbria Digitale per l'annualità 2021</t>
  </si>
  <si>
    <t>Contratto prot. 684</t>
  </si>
  <si>
    <t>Z693097910</t>
  </si>
  <si>
    <t xml:space="preserve">Rinnovo dell’abbonamento annuale Sole 24 Ore Dig + 24 plus e del quotidiano professionale digitale “Enti locali&amp;Edilizia” </t>
  </si>
  <si>
    <t>Contratto prot. 1825</t>
  </si>
  <si>
    <t>86313352F8</t>
  </si>
  <si>
    <t>Fornitura dei servizi di configurazione e personalizzazione del software SistemaInformativo Agricolo (SIAG)</t>
  </si>
  <si>
    <t>86331035F7</t>
  </si>
  <si>
    <t>Servizi professionali per la realizzazione degli interventi di manutenzione evolutiva (MEV) previsti per la piattaforma TURISMATICA per l’anno 2021</t>
  </si>
  <si>
    <t>Contratto prot. 686</t>
  </si>
  <si>
    <t>Z3330B3C3B</t>
  </si>
  <si>
    <t>Servizio MPLS LIGHT 40 per attivazione e canone per 24 mesi per USLUMBRIA2 presso Ambulatorio Guardia Medica Località Casermette - Colfiorito</t>
  </si>
  <si>
    <t>Contratto prot. 676</t>
  </si>
  <si>
    <t>Z3130D90CC</t>
  </si>
  <si>
    <t>Attivazione di n. 3 utenze in abbonamento a consumo –20GB + 80 GB (tot 100 GB) – plafond dati</t>
  </si>
  <si>
    <t>Contratto prot. 657</t>
  </si>
  <si>
    <t>Z32302A2CF</t>
  </si>
  <si>
    <t>Fornitura n.6 PC, n. 2 cuffie con microfono e n. 1 HD SSD 500 GB</t>
  </si>
  <si>
    <t xml:space="preserve">MEDIAWARE S.N.C. DI CORALLINI L. &amp; G. </t>
  </si>
  <si>
    <t>Contratto prot. 654</t>
  </si>
  <si>
    <t>Z4630D402D</t>
  </si>
  <si>
    <t>Servizio di supporto tecnico, manutenzione e assistenza  del sistema di posta elettronica della Regione Umbria - PRJ 1590</t>
  </si>
  <si>
    <t>01220090771</t>
  </si>
  <si>
    <t>INGLOBA360 SRL</t>
  </si>
  <si>
    <t>Contratto prot. 664</t>
  </si>
  <si>
    <t>ZE330D93AC</t>
  </si>
  <si>
    <t>Fornitura bretelle e SFP -  MAN Perugia – 1 stralcio – attrezzaggio tecnologico</t>
  </si>
  <si>
    <t>Z8732789FC</t>
  </si>
  <si>
    <t>Servizio di generazione codici OTP e sms telefonici per le prenotazioni vaccinali sul portale regionale</t>
  </si>
  <si>
    <t>EU372009363</t>
  </si>
  <si>
    <t>TWILIO INC.</t>
  </si>
  <si>
    <t>Contratto prot. 1054</t>
  </si>
  <si>
    <t>ZE630DF29B</t>
  </si>
  <si>
    <t>Servizi di sviluppo software e unit test per l'adeguamento del sistema SMG 2014-2020 alle normative emergenza COVID-19 - PRJ 1573</t>
  </si>
  <si>
    <t>Contratto prot. 683</t>
  </si>
  <si>
    <t>Servizio software di accodamento utenti on line per le prenotazioni vaccinali sul portale regionale</t>
  </si>
  <si>
    <t>DK 33052901</t>
  </si>
  <si>
    <t>QUEUE-IT APS</t>
  </si>
  <si>
    <t>Contratto prot. 1184</t>
  </si>
  <si>
    <t>ZE930E3FE4</t>
  </si>
  <si>
    <t>Servizio di di manutenzione e assistenza SMG-FESR 2014-20 (front-end) - PdE 2021  - 105 gg/uu</t>
  </si>
  <si>
    <t>Contratto prot. 1174</t>
  </si>
  <si>
    <t>8664849B96</t>
  </si>
  <si>
    <t>Fornitura del servizio di manutenzione da prestare su apparecchiature informatiche, principali prodotti HP e CISCO per il periodo dal 1/3/2021 al 31/8/2021 - PdE 2021</t>
  </si>
  <si>
    <t>Contratto prot. 1130</t>
  </si>
  <si>
    <t>Z4630F83A2</t>
  </si>
  <si>
    <t>Fornitura del servizio di manutenzione da prestare su apparecchiature IBM in esercizio presso il DCRU per il periodo dal 01/01/2021 al 31/07/2021- PdE 2021</t>
  </si>
  <si>
    <t>Z2B30F37B9</t>
  </si>
  <si>
    <t>Servizio di migrazione dei servizi Halley dal CED del Comune di Corciano al DCRU- PRJ 1493</t>
  </si>
  <si>
    <t>Contratto prot. 1145</t>
  </si>
  <si>
    <t>Z1E30F597A</t>
  </si>
  <si>
    <t>Servizio di assistenza annuale del software per la contabilità generale e il controllo di gestione di Umbria Digitale</t>
  </si>
  <si>
    <t>Z0330FA58A</t>
  </si>
  <si>
    <t>Servizio di gestione del piano welfare aziendale annualità 2021</t>
  </si>
  <si>
    <t>AON ADVISORY AND SOLUTIONS S.R.L.</t>
  </si>
  <si>
    <t>Contratto prot. 1146</t>
  </si>
  <si>
    <t>Z5830FF93D</t>
  </si>
  <si>
    <t>Servizi professionali necessari all’evoluzione del web service di protocollazione fra protocollo Halley e SUAPE Umbria - PRJ 1491</t>
  </si>
  <si>
    <t>Contratto prot.1072</t>
  </si>
  <si>
    <t>Z7C3105C2A</t>
  </si>
  <si>
    <t xml:space="preserve">Servizio di manutenzione correttiva e assistenza specialistica sull'applicazione ROAWEB della Ragioneria della Regione Umbria per 15 gg/uomo - PDE 2021 </t>
  </si>
  <si>
    <t>Ordine del 26-03-2021</t>
  </si>
  <si>
    <t>Z99310E46C</t>
  </si>
  <si>
    <t>Servizio di rinnovo per 12 mesi della licenza GitHub tipo Team - PDE 2021</t>
  </si>
  <si>
    <t>Contratto prot. 938</t>
  </si>
  <si>
    <t>867573315C</t>
  </si>
  <si>
    <t>Continuità della prestazione dei servizi per la fornitura dei servizi di connettività e sicurezza nell'ambito del Sistema Pubblico di Connettività- SPC1 Sanità 2021</t>
  </si>
  <si>
    <t>86761200B9</t>
  </si>
  <si>
    <t>Continuità della prestazione dei servizi per la fornitura dei servizi di connettività e sicurezza nell'ambito del Sistema Pubblico di Connettività SPC1 - Enti locali  2021</t>
  </si>
  <si>
    <t>Z413110E65</t>
  </si>
  <si>
    <t>Continuità della prestazione dei servizi per la fornitura dei servizi di connettività e sicurezza nell'ambito del Sistema Pubblico di Connettività SPC1 - Ex Pentima 2021</t>
  </si>
  <si>
    <t>Contratto prot. 1055</t>
  </si>
  <si>
    <t>ZB8311DA0D</t>
  </si>
  <si>
    <t>Servizi elaborativi di accesso ai dati del Registro delle Imprese e del Registro protesti – Sistema PARIX - PDE 2021</t>
  </si>
  <si>
    <t>Contratto prot. 1098</t>
  </si>
  <si>
    <t>Z2E31247ED</t>
  </si>
  <si>
    <t>Servizio di supporto logistico specialistico per la movimentazione di attrezzature ICT verso il DCRU - PDE</t>
  </si>
  <si>
    <t xml:space="preserve">ED. IL CO. S.R.L.S. </t>
  </si>
  <si>
    <t>Contratto prot. 1380</t>
  </si>
  <si>
    <t>Z3F3125D2D</t>
  </si>
  <si>
    <t>Servizi specialistici di assistenza e supporto, manutenzione ordinaria, correttiva ed evolutiva per S.I.R.S.E. 2.0 - PDE</t>
  </si>
  <si>
    <t>Contratto prot. 1147</t>
  </si>
  <si>
    <t>Z4A31271CA</t>
  </si>
  <si>
    <t>Servizi professionali di manutenzione correttiva annuale dei software SMG, gestionale relativo alla caccia al cinghiale e osservatorio dati faunistici - PDE</t>
  </si>
  <si>
    <t>Contratto prot. 1148</t>
  </si>
  <si>
    <t>Z8A31286F6</t>
  </si>
  <si>
    <t>Servizi  di manutenzione ordinaria e assistenza dei software ENTRANET, SISMICA (back-end) e del Gateway regionale - PDE</t>
  </si>
  <si>
    <t>Contratto prot. 1178</t>
  </si>
  <si>
    <t>Z023129C27</t>
  </si>
  <si>
    <t>Attivazione utenze in abbonamento N. 4 SIM DATI 70 GB 24 MESI INTERNET SUPER PA - SERVIZI DI TELEFONIA E CONNETTIVITà</t>
  </si>
  <si>
    <t>Contratto prot. 1154</t>
  </si>
  <si>
    <t>ZAC313AC76</t>
  </si>
  <si>
    <t>Servizio stampa n.7 cartelli pubblicità legale PRJ- 1284 “Servizi digitali interoperabili attraverso la rete regionale di stazioni GPS-Umbria" POR FESR 2014-2020 Az.2.3.1</t>
  </si>
  <si>
    <t>Contratto prot. 1077</t>
  </si>
  <si>
    <t>ZF33130C2C</t>
  </si>
  <si>
    <t xml:space="preserve">Servizio di Responsabile dei dati personali (RDP) per Umbria Digitale ai sensi dell’art.37 del  Regolamento (UE) 2016/679, dal 01/04/2021 al 31/12/2021 </t>
  </si>
  <si>
    <t>GRIMRC70E27F839K</t>
  </si>
  <si>
    <t>GIURI AVVOCATO MARCO</t>
  </si>
  <si>
    <t>Contratto prot. 1375</t>
  </si>
  <si>
    <t>Z9C3144ED4</t>
  </si>
  <si>
    <t xml:space="preserve">Servizio di gestione manutentiva della piattaforma APE e Help desk di II livello - PDE </t>
  </si>
  <si>
    <t>Ordine del 13-04-2021</t>
  </si>
  <si>
    <t>ZCB314D31D</t>
  </si>
  <si>
    <t xml:space="preserve">Fornitura di n. 2 PC portatili </t>
  </si>
  <si>
    <t>Contratto prot. 1180</t>
  </si>
  <si>
    <t>ZD9314D6E3</t>
  </si>
  <si>
    <t>Rinnovo annuale n. 2 licenze Adobe Creative Cloud for teams GOV</t>
  </si>
  <si>
    <t>Contratto prot. 1385</t>
  </si>
  <si>
    <t>ZA03157802</t>
  </si>
  <si>
    <t>Servizio di manutenzione annuale del Modulo GRED  e relativa Integrazione con Servizi Aziendali-AUSL Umbria 1 - PDE</t>
  </si>
  <si>
    <t>Ordine del 7-05-2021</t>
  </si>
  <si>
    <t>Z6D315C37C</t>
  </si>
  <si>
    <t xml:space="preserve">Iscrizione all’Associazione HL7 Italia per l’anno 2021 - PDE </t>
  </si>
  <si>
    <t>Contratto prot. 2796</t>
  </si>
  <si>
    <t>8712818CDB</t>
  </si>
  <si>
    <t>Servizi di manutenzione Back-End e Front-End del Portale Servizi in Rete Regione Umbria - PDE</t>
  </si>
  <si>
    <t>Contratto prot. 2822</t>
  </si>
  <si>
    <t>8714117CD3</t>
  </si>
  <si>
    <t xml:space="preserve">Servizi annuali di Manutenzione/Assistenza Ordinaria, Assistenza Avanzata Software Sebina, Samira e Piattaforma Mab e App - PDE </t>
  </si>
  <si>
    <t>Z4931618E3</t>
  </si>
  <si>
    <t>Servizi di assistenza di I livello su piattaforma URBI (moduli Contabilità, Segreteria e DUP), per n. 8 enti - 2021</t>
  </si>
  <si>
    <t>Contratto prot. 1858</t>
  </si>
  <si>
    <t>ZDE3164011</t>
  </si>
  <si>
    <t xml:space="preserve">Servizio di sviluppo client di protocollazione per la ricerca semplice delle fatture passive nel sistema di gestione documentale BABEL per Arpal Umbria </t>
  </si>
  <si>
    <t>Contratto prot. 2408</t>
  </si>
  <si>
    <t>8716867A33</t>
  </si>
  <si>
    <t xml:space="preserve">Fornitura di licenze SW VMWare e Software Assurance per 36 mesi - PRJ 1594 </t>
  </si>
  <si>
    <t>Contratto prot. 1387</t>
  </si>
  <si>
    <t>ZC43169248</t>
  </si>
  <si>
    <t>Servizio di implementazione della Anagrafe Operatori Sanitari tramite estensione delle funzionalità del sistema MDBWEB - PRJ 1588</t>
  </si>
  <si>
    <t>Ordine del 21/04/2021</t>
  </si>
  <si>
    <t>ZB53170DB3</t>
  </si>
  <si>
    <t>Fornitura di un certificato SSL “The RapidSSL SSL Certificate” necessario per la sicurezza del sito www.cupumbria.it per 3 anni dal 05/05/2021</t>
  </si>
  <si>
    <t>8721505D98</t>
  </si>
  <si>
    <t>Servizio di manutenzione e assistenza Sistema Atl@nte anno 2021 - PDE</t>
  </si>
  <si>
    <t>Contratto prot. 2427</t>
  </si>
  <si>
    <t>872254255D</t>
  </si>
  <si>
    <t>Servizio di assistenza, manutenzione e conduzione software DIRITTO ALLO STUDIO per ADISU per l’annualità 2020 e 2021</t>
  </si>
  <si>
    <t>Contratto prot. 1397</t>
  </si>
  <si>
    <t>873260017E</t>
  </si>
  <si>
    <t>Fornitura, configurazione e manutenzione per 48 mesi di apparati Huawei e CPE per la realizzazione di reti di telecomunicazioni in fibra ottica. Rete Man di Foligno - CUP I64C08000050002</t>
  </si>
  <si>
    <t>Contratto prot. 1376</t>
  </si>
  <si>
    <t>ZB5318F4FE</t>
  </si>
  <si>
    <t>Fornitura dei servizi di manutenzione e interventi di recall del sistema Sm@rt CupRecall per l’anno 2021 - PDE</t>
  </si>
  <si>
    <t>Ordine del 29/04/2021</t>
  </si>
  <si>
    <t>ZE83192609</t>
  </si>
  <si>
    <t>Servizio diagnostico mediante effettuazione di test sierologici per COVID_19 per n. 106 dipendenti di Umbria Digitale</t>
  </si>
  <si>
    <t>02101050546</t>
  </si>
  <si>
    <t>AZIENDA OSPEDALIERA DI PERUGIA SANTA MARIA DELLA MISERICORDIA</t>
  </si>
  <si>
    <t>Contratto prot. 1459</t>
  </si>
  <si>
    <t>Z4B31930AA</t>
  </si>
  <si>
    <t>Coordinamento della sicurezza in fase di esecuzione dei lavori relativi alla realizzazione della rete MAN di Foligno in fibra ottica</t>
  </si>
  <si>
    <t>Contratto prot. 1607</t>
  </si>
  <si>
    <t>ZE431A0386</t>
  </si>
  <si>
    <t>Servizio di supporto tecnico-specialistico per 60 gg/uu per la gestione operativa delle infrastrutture tecnologiche di rete di Umbria Digitale - IN QUOTA PARTE AREA B</t>
  </si>
  <si>
    <t>PMPDLF78D27A091N</t>
  </si>
  <si>
    <t>ADOLFO POMPOSELLI</t>
  </si>
  <si>
    <t>Ordine del 20/05/2021</t>
  </si>
  <si>
    <t>Z9F31A0970</t>
  </si>
  <si>
    <t xml:space="preserve">Servizio di formazione e aggiornamento professionale per n. 18 accessi </t>
  </si>
  <si>
    <t>Contratto prot. 1480</t>
  </si>
  <si>
    <t>87445116C1</t>
  </si>
  <si>
    <t>Servizio telefonico del numero verde 800.192.835 -n.01 NIP canale numero voip e n.01 NNG da appoggiare su NIP dal 01/04/2021 al 31/12/2021</t>
  </si>
  <si>
    <t>Contratto prot. 2312</t>
  </si>
  <si>
    <t>874454961D</t>
  </si>
  <si>
    <t>Servizi professionali di sviluppo JAVA finalizzati alla manutenzione correttiva, adeguativa ed evolutiva sulla piattaforma GIT</t>
  </si>
  <si>
    <t>Contratto prot. 2842</t>
  </si>
  <si>
    <t>87469492A9</t>
  </si>
  <si>
    <t>Servizi annuali di manutenzione correttiva, supporto e assistenza per la piattaforma PagoUmbria- PDE</t>
  </si>
  <si>
    <t>Servizi di manutenzione ed assistenza tecnica e servizi professionali relativi a Piattaforma X1.V1 e Flusso di dematerializzazione - PDE</t>
  </si>
  <si>
    <t>Contratto prot. 2749</t>
  </si>
  <si>
    <t>Z7B31ACAB1</t>
  </si>
  <si>
    <t>Servizio annuale di manutenzione e assistenza software Screening Audiologico Neonatale e Displasia dell’Anca - PDE</t>
  </si>
  <si>
    <t>03893370365</t>
  </si>
  <si>
    <t>AI4HEALTH SRL UNIPERSONALE</t>
  </si>
  <si>
    <t>Contratto prot. 2914</t>
  </si>
  <si>
    <t>Z7631ACB4E</t>
  </si>
  <si>
    <t>Servizio di sviluppo software e unit test per l'adeguamento del sistema SMG 2014-2020 alle esigenze generali di adeguamenti funzionali - PRJ 1573</t>
  </si>
  <si>
    <t>Contratto prot. 1598</t>
  </si>
  <si>
    <t>ZB431B4101</t>
  </si>
  <si>
    <t>Proroga annuale del servizio di noleggio a lungo termine di n.2 auto aziendali</t>
  </si>
  <si>
    <t>Contratto prot. 4410</t>
  </si>
  <si>
    <t>8753515D15</t>
  </si>
  <si>
    <t>Servizio di manutenzione softwaredei sistemi ADWEB, SERENA eS.I.SO.</t>
  </si>
  <si>
    <t>Z5031BBA1A</t>
  </si>
  <si>
    <t>Abbonamento al Compendio Farmaceutico Ospedaliero (CFO) per l’anno 2021 - PDE</t>
  </si>
  <si>
    <t>Contratto prot. 1603</t>
  </si>
  <si>
    <t>Z9F31C4317</t>
  </si>
  <si>
    <t>Fornitura di apparati – n. 11 router 4G/Wifi/porta fibra, da destinarsi alla infrastruttura di rete di Umbria Digitale - AREA B</t>
  </si>
  <si>
    <t>00941910788</t>
  </si>
  <si>
    <t>SIELTE S.P.A.</t>
  </si>
  <si>
    <t>Contratto prot. 4517</t>
  </si>
  <si>
    <t>Z1A31CE83D</t>
  </si>
  <si>
    <t>Servizi annuali di manutenzione e assistenza prodotti Axway - PDE</t>
  </si>
  <si>
    <t>Z9331D215D</t>
  </si>
  <si>
    <t>Interventi di manutenzione rete fibra ottica di Umbria Digitale - AREA B</t>
  </si>
  <si>
    <t>Contratto prot. 1762</t>
  </si>
  <si>
    <t>Z1F31D4F8E</t>
  </si>
  <si>
    <t>Servizio notarile di assistenza all’operazione di fusione per incorporazione tra Umbria Digitale e Umbria Salute e Servizi</t>
  </si>
  <si>
    <t>NSDFNC79T15H501Q</t>
  </si>
  <si>
    <t>FRANCESCO ANSIDEI DI CATRANO</t>
  </si>
  <si>
    <t>Contratto prot. 1871</t>
  </si>
  <si>
    <t>ZB131D52A1</t>
  </si>
  <si>
    <t>Servizio di predisposizione della Relazione degli esperti di cui all’art. 2501 sexies c.c. relativa alla procedura di fusione tra Umbria Digitale e Umbria Salute e Servizi</t>
  </si>
  <si>
    <t>MRLMLA63H51L378J</t>
  </si>
  <si>
    <t>STUDIO COMMERCIALE MERLINO DOTT.SSA AMALIA</t>
  </si>
  <si>
    <t>Contratto prot. 1864</t>
  </si>
  <si>
    <t>ZD231D53AE</t>
  </si>
  <si>
    <t>Servizio di supporto e assistenza contabile nella operazione di fusione per incorporazione tra Umbria Digitale e Umbria Salute e Servizi</t>
  </si>
  <si>
    <t>Z3331D85F8</t>
  </si>
  <si>
    <t>Servizi professionali necessari all'integrazione della Suite Maggioli con PagoUmbria per 9 Enti aderenti - PRJ 1491</t>
  </si>
  <si>
    <t>Contratto prot. 2747</t>
  </si>
  <si>
    <t>8767725B8C</t>
  </si>
  <si>
    <t>Servizi di aggiornamento, manutenzione ordinaria e assistenza di II livello sul software “Add On Umbria” - PDE</t>
  </si>
  <si>
    <t>Contratto prot. 2327</t>
  </si>
  <si>
    <t>87688002AD</t>
  </si>
  <si>
    <t>Lavori di realizzazione delle opere tecnologiche impiantistiche per l'allestimento di un nuovo nodo di Data Center, presso le EX Officine Bosco di Terni - IMPIANTI ELETTRICI -PRJ 1504 del PDRT 2019</t>
  </si>
  <si>
    <t>01545490540</t>
  </si>
  <si>
    <t>VERDUCCI IMPIANTI SRL</t>
  </si>
  <si>
    <t>Contratto prot. 2543</t>
  </si>
  <si>
    <t>877006890E</t>
  </si>
  <si>
    <t>Fornitura di un gruppo elettrogeno e delle opere necessarie per la messa in servizio dello stesso, per l'alimentazione di un data center presso le EX Officine Bosco di Terni. Progetto PRJ 1504 del PDRT 2019</t>
  </si>
  <si>
    <t>06264860484</t>
  </si>
  <si>
    <t>PR INDUSTRIAL SRL</t>
  </si>
  <si>
    <t>Ordine del 12-07-2021</t>
  </si>
  <si>
    <t>ZBA31E182B</t>
  </si>
  <si>
    <t>Rinnovo della licenza OPEN VPN Access server per n. 12 mesi per 120 devices - PDE</t>
  </si>
  <si>
    <t>Contratto prot. 2452</t>
  </si>
  <si>
    <t xml:space="preserve"> Z1031E61F7</t>
  </si>
  <si>
    <t>Fornitura di n. 2 licenze Huawei SSL VPN Concurrent – 1000 Users - PDE</t>
  </si>
  <si>
    <t>Contratto prot. 2123</t>
  </si>
  <si>
    <t>ZB831E895D</t>
  </si>
  <si>
    <t>Servizio di manutenzione per l'anno 2021 dei presidi antincendio</t>
  </si>
  <si>
    <t>Contratto prot. 2911</t>
  </si>
  <si>
    <t>Z2131E9C79</t>
  </si>
  <si>
    <t xml:space="preserve">Fornitura della licenza d'uso Java SE della durata di 12 mesi - PDE </t>
  </si>
  <si>
    <t>0879420321</t>
  </si>
  <si>
    <t>Contratto prot. 2074</t>
  </si>
  <si>
    <t>Z6231EC681</t>
  </si>
  <si>
    <t>Servizio di connettività wireless ethernt-over-mpls, consegnato su POP Applico, presso Panicale e Norcia, relativamente alle USL 1 e 2, con attivazione e canone per 24 mesi</t>
  </si>
  <si>
    <t>Z3131FAE6A</t>
  </si>
  <si>
    <t>Fornitura per realizzazione impianto di spegnimento a gas presso i locali del Data Center di Umbria Digitale a Terni. Progetto PRJ 1504 del PDRT 2019</t>
  </si>
  <si>
    <t>03533490540</t>
  </si>
  <si>
    <t>TRASIMENO SISTEMI ANTINCENDIO SRL</t>
  </si>
  <si>
    <t>Contratto prot. 2117</t>
  </si>
  <si>
    <t>Z0531FE43F</t>
  </si>
  <si>
    <t xml:space="preserve">Fornitura e posa in opera di n. 2 Bridge Hiperlan Nanobeam Ubiquiti e 
Switch Huawei mod. S5720-28P-PWR-LI-AC
</t>
  </si>
  <si>
    <t>Contratto prot. 1967</t>
  </si>
  <si>
    <t>Z313237B0A</t>
  </si>
  <si>
    <t>Servizio di stampa e fornitura ROLL UP per adempimenti pubblicitari relativi al Progetto PRJ-1489 “Attivazione negli EELL della rete hotspot #WiFiUmbria”</t>
  </si>
  <si>
    <t>Contratto prot. 1969</t>
  </si>
  <si>
    <t>Z3D3245BDC</t>
  </si>
  <si>
    <t xml:space="preserve">Fornitura, comprensiva di sopralluogo, installazione e manutenzione, di n. 50 Access Point Indoor e accessori - PRJ 1489 </t>
  </si>
  <si>
    <t xml:space="preserve">00488410010 </t>
  </si>
  <si>
    <t>Contratto prot. 2453</t>
  </si>
  <si>
    <t>88115229FA</t>
  </si>
  <si>
    <t>Fornitura, installazione e supporto per 36 mesi di componenti per l’espansione dello storage Oceanstor 5300 V5 - PRJ 1594</t>
  </si>
  <si>
    <t>Fornitura, installazione e servizio di assistenza e manutenzione per 36 mesi dalla data del collaudo di n. 2 server Blade HPe /rack-mountable</t>
  </si>
  <si>
    <t>Contratto prot. 2121</t>
  </si>
  <si>
    <t>Z86324A47B</t>
  </si>
  <si>
    <t xml:space="preserve">Rinnovo dei servizi di posta certificata Legalmail </t>
  </si>
  <si>
    <t>Contratto prot. 1968</t>
  </si>
  <si>
    <t>8812279AAC</t>
  </si>
  <si>
    <t>Fornitura di licenze Microsoft Dynamics 365 per la durata di 36 mesi - PRJ 1589</t>
  </si>
  <si>
    <t>Contratto prot. 2515</t>
  </si>
  <si>
    <t>ZC73263658</t>
  </si>
  <si>
    <t>Servizi di messa in sicurezza impianti elettrici POP - Rete in fibra ottica AREA B</t>
  </si>
  <si>
    <t>Contratto prot. 3431</t>
  </si>
  <si>
    <t>88066705FC</t>
  </si>
  <si>
    <t>Servizi di assistenza e di supporto alla realizzazione di quanto previsto dal Progetto Open Community PA 2020 – Umbria. PRJ-1551 “Open Community PA 2020 Umbria”</t>
  </si>
  <si>
    <t>Contratto prot. 2704</t>
  </si>
  <si>
    <t>ZBE326F126</t>
  </si>
  <si>
    <t>Servizio di formazione specialistica sulla sicurezza del software - PRJ 1486</t>
  </si>
  <si>
    <t>Contratto prot. 2913</t>
  </si>
  <si>
    <t>Z8732702AE</t>
  </si>
  <si>
    <t>Servizio di Attivazione Gestione e utilizzo di Microsoft Servizio Azure Bot Framework fino al 31/12/2021</t>
  </si>
  <si>
    <t>Z973275087</t>
  </si>
  <si>
    <t>Servizio di manutenzione e supporto di 2° livello per l’applicativo Protocollo Interpa4 per l’annualità 2021 e attivazione nuovo ente</t>
  </si>
  <si>
    <t>Contratto prot. 2360</t>
  </si>
  <si>
    <t>Z53328C17C</t>
  </si>
  <si>
    <t>Polizza fidejussoria lavori comune Foligno biennale - Autorizzazione n. 200 del 06/07/2021 - progetto esecutivo Man Foligno - Attrezzaggio tecnologico</t>
  </si>
  <si>
    <t>Contratto prot. 2661</t>
  </si>
  <si>
    <t>Z9A329E531</t>
  </si>
  <si>
    <t>Fornitura e installazione da eseguire sulla rete wireless di Umbria Digitale</t>
  </si>
  <si>
    <t>Contratto prot. 2454</t>
  </si>
  <si>
    <t>Z8332A8C89</t>
  </si>
  <si>
    <t xml:space="preserve">Rinnovo annuale certificati SSL - PDE </t>
  </si>
  <si>
    <t>Contratto prot. 2731</t>
  </si>
  <si>
    <t>Z7232AD278</t>
  </si>
  <si>
    <t>Servizi professionali in ambito IT relativi ad attività di supporto ed integrazione di tecnologie Vmware per 46 gg/uu - PDE</t>
  </si>
  <si>
    <t>04611950488</t>
  </si>
  <si>
    <t>TAI SOFTWARE SOLUTION SRL</t>
  </si>
  <si>
    <t>Contratto prot. 2733</t>
  </si>
  <si>
    <t xml:space="preserve"> Z2232B4B13</t>
  </si>
  <si>
    <t>Fornitura apparati wireless_ area B rete</t>
  </si>
  <si>
    <t>Z5D32BB724</t>
  </si>
  <si>
    <t>Fornitura e installazione, assistenza e garanzia di un centralino telefonico presso la Residenza Universitaria ADISU di via Favarone a Perugia per i servizi UC&amp;C attraverso un sistema con tecnologia IP/VoIP</t>
  </si>
  <si>
    <t>Contratto prot. 2590</t>
  </si>
  <si>
    <t>Z3132C3878</t>
  </si>
  <si>
    <t>Integrazione del servizio di assistenza tecnica, sistemistica e manutenzione presso l'Adisu per l'annualità 2021</t>
  </si>
  <si>
    <t>Contratto prot. 4450</t>
  </si>
  <si>
    <t>Z6832BB825</t>
  </si>
  <si>
    <t xml:space="preserve"> Sviluppo di cruscotti informativi su piattaforma Knowage per la gestione delle fonti dati esterne al SISO / SIGESS</t>
  </si>
  <si>
    <t>Contratto prot. 2540</t>
  </si>
  <si>
    <t>Z1432BFABA</t>
  </si>
  <si>
    <t xml:space="preserve">Fornitura e installazione di n. 2 condizionatori presso shelter di Città di Castello </t>
  </si>
  <si>
    <t>Contratto prot. 4411</t>
  </si>
  <si>
    <t>8871629BD7</t>
  </si>
  <si>
    <t>Servizi di supporto alla realizzazione del progetto PRJ - 1485 'AccessoUnico - Fase I: Catalogo servizi e Centro di competenza servizi on line'</t>
  </si>
  <si>
    <t>Ordine del 27/08/2021</t>
  </si>
  <si>
    <t>Z2F32CD2D8</t>
  </si>
  <si>
    <t>Acquisto licenza OPEN VPN Access server per n. 12 mesi per n. 250 devices per la Regione Umbria</t>
  </si>
  <si>
    <t>8887009FD0</t>
  </si>
  <si>
    <t xml:space="preserve">Servizio di supporto specialistico finalizzato all’organizzazione, gestione e svolgimento delle procedure di selezione del personale </t>
  </si>
  <si>
    <t>Contratto prot. 2726</t>
  </si>
  <si>
    <t>ZC932F8667</t>
  </si>
  <si>
    <t xml:space="preserve">Fornitura di un certificato SSL WILD CARD - OV - di durata annuale  per il dominio *.umbriacultura.it </t>
  </si>
  <si>
    <t>ZBA330C5EA</t>
  </si>
  <si>
    <t>Servizi di pulizia e sanificazione per prevenzione dal Covid-19 dei locali e arredi della sede aziendale di Umbria Digitale, per il periodo 01/10/2021 - 31/12/2021</t>
  </si>
  <si>
    <t>LA LUCCIOLA SNC DI GIACOMETTI ELENA &amp; C.</t>
  </si>
  <si>
    <t>Z3D330EFB8</t>
  </si>
  <si>
    <t>Incarico per assolvimento compiti di Responsabile del Servizio di Prevenzione e Protezione esterno ai sensi del D. Lgs. 81/08 dal 01/07/2021 al 31/12/2021</t>
  </si>
  <si>
    <t>Contratto prot. 3724</t>
  </si>
  <si>
    <t>ZA3330D73F</t>
  </si>
  <si>
    <t>Incarico di Medico Competente in relazione alle mansioni previste dal D. Lgs. 81/2008 (Testo Unico Sicurezza) per l’annualità 2021</t>
  </si>
  <si>
    <t>FARABI S.R.L.</t>
  </si>
  <si>
    <t>Contratto prot. 2915</t>
  </si>
  <si>
    <t>89073566B3</t>
  </si>
  <si>
    <t xml:space="preserve">Servizi di manutenzione hardware (PDE) e apparati di rete  </t>
  </si>
  <si>
    <t>Contratto prot. 3002</t>
  </si>
  <si>
    <t>ZC9331166F</t>
  </si>
  <si>
    <t>Servizio di connettività Internet a banda ultra-larga con canone per 24 mesi - Upgrade e adeguamento canoni, per le sedi comunali di Citerna, Preci, San Venanzo e Poggiodomo</t>
  </si>
  <si>
    <t>Contratto prot. 2912</t>
  </si>
  <si>
    <t>Z683313B0A</t>
  </si>
  <si>
    <t>Servizio di manutenzione ed assistenza del software per la gestione dei risultati elettorali per il Comune di Orvieto biennio 2020-2021</t>
  </si>
  <si>
    <t>Contratto prot. 3327</t>
  </si>
  <si>
    <t>Servizi professionali di supporto tecnico specialistico Cyber Threat Intelligence e ICT Security - PDE</t>
  </si>
  <si>
    <t>02008450567</t>
  </si>
  <si>
    <t>TS - WAY S.R.L.</t>
  </si>
  <si>
    <t>Contratto prot. 3326</t>
  </si>
  <si>
    <t>Z6B33174B7</t>
  </si>
  <si>
    <t>Servizi professionali di supporto tecnico specialistico in ambito Processi e Organizzazione ICT Security - PRJ 1486</t>
  </si>
  <si>
    <t>Z2E331B2B6</t>
  </si>
  <si>
    <t>Servizi di sviluppo e consolidamento dell'istanza CKAN dati.umbria.it - PRJ 1580</t>
  </si>
  <si>
    <t>02036020465</t>
  </si>
  <si>
    <t>GEOSOLUTIONS S.A.S. DI GIANNECCHINI SIMONE &amp; C.</t>
  </si>
  <si>
    <t>Contratto prot. 3430</t>
  </si>
  <si>
    <t>Servizio di supporto specialistico per la realizzazione di istanze sul front end del Portale Servizi in Rete di Regione Umbria e di Arpal Umbria</t>
  </si>
  <si>
    <t>ZB53332C4D</t>
  </si>
  <si>
    <t>Servizio Connessione VDSL presso sede ASL 2 - Centro Salute Fabro Scalo per 24 mesi oltre attivazione</t>
  </si>
  <si>
    <t>02142420542</t>
  </si>
  <si>
    <t>UMBRIANET SRL</t>
  </si>
  <si>
    <t>Contratto prot. 2966</t>
  </si>
  <si>
    <t>Z35333A7A8</t>
  </si>
  <si>
    <t>n. 2 certificati S/MIME Corporate di durata triennale per il modulo SiopePlus per il Comune di Ficulle e il Comune di Monte castello di Vibio</t>
  </si>
  <si>
    <t>Z00333EDB1</t>
  </si>
  <si>
    <t>Servizio di assistenza del software "Data Protection Manager" fino al 21/12/2021, per l’ importo di € 4.000,00 oltre IVA</t>
  </si>
  <si>
    <t>Contratto prot. 3668</t>
  </si>
  <si>
    <t>8924504DAB</t>
  </si>
  <si>
    <t>Servizi di assistenza e manutenzione annuale piattaforma ASCOTWEB per l’anno 2021</t>
  </si>
  <si>
    <t>Contratto prot. 3333</t>
  </si>
  <si>
    <t>8929663F02</t>
  </si>
  <si>
    <t>Servizio di assistenza e manutenzione ordinaria annuale per le licenze SAS per l’anno 2021-PDE</t>
  </si>
  <si>
    <t>Ordine del 19-11-2021</t>
  </si>
  <si>
    <t>Z493352A73</t>
  </si>
  <si>
    <t>Contratto prot. 4515</t>
  </si>
  <si>
    <t>Z7F335A0EF</t>
  </si>
  <si>
    <t xml:space="preserve">Servizi di formazione e supporto realizzazione ETL e pubblicazione open data - PRJ 1580 </t>
  </si>
  <si>
    <t>Contratto prot. 3332</t>
  </si>
  <si>
    <t>Z2B335BC4C</t>
  </si>
  <si>
    <t>Servizi di manutenzione delle piattaforme software del Sistema di Gestione della Destinazione Umbriatourism (DMS) della Regione Umbria dal 01/10/2021 fino al 31/01/2022</t>
  </si>
  <si>
    <t>Contratto prot. 3331</t>
  </si>
  <si>
    <t>ZFA3364C55</t>
  </si>
  <si>
    <t>Servizio di manutenzione annuale Licenze ADOBE AEM – FORMS (PDE)</t>
  </si>
  <si>
    <t>Contratto prot. 3348</t>
  </si>
  <si>
    <t>ZBD3365271</t>
  </si>
  <si>
    <t>Servizi annuali di manutenzione e assistenza di II livello software Infantia e Profim per n. 84 Medici di Medicina Generale e Pediatri di Libera Scelta - PDE</t>
  </si>
  <si>
    <t>Contratto prot. 3435</t>
  </si>
  <si>
    <t>Servizio di collegamento Giganet a 10 Gbit/sec in singola via terminato in fibra ottica tra il POP Piazzale Antonio Bosco 3 Terni e il POP Via Fiume 13 Perugia, per 36 mesi</t>
  </si>
  <si>
    <t>Contratto prot. 4431</t>
  </si>
  <si>
    <t>ZA1338AEB5</t>
  </si>
  <si>
    <t>Servizio annuale di assistenza e manutenzione sulla piattaforma SICRA WEB per i moduli Segreteria e Contabilità per il Comune di Umbertide</t>
  </si>
  <si>
    <t>Contratto prot. 3678</t>
  </si>
  <si>
    <t>ZE5338BF13</t>
  </si>
  <si>
    <t>Servizio di supporto all'audit periodico da parte dell'organismo di certificazione al fine del rinnovo della Certificazione ISO/IEC 27001 estesa con i controlli previsti dagli Standard Internazionali ISO/IEC 27017 e ISO/IEC 27018</t>
  </si>
  <si>
    <t>Z56338E211</t>
  </si>
  <si>
    <t>Servizi di formazione su sviluppo CLOUD Native e metodologie DevOps- PRJ 1492</t>
  </si>
  <si>
    <t>03530570237</t>
  </si>
  <si>
    <t>KIRATECH SPA</t>
  </si>
  <si>
    <t>Contratto prot. 4452</t>
  </si>
  <si>
    <t>ZD13390A15</t>
  </si>
  <si>
    <t>Servizi professionali per la realizzazione degli interventi di manutenzione evolutiva (MEV) previsti dalla rimodulazione del Progetto MEV Turismatica</t>
  </si>
  <si>
    <t>ZE03391307</t>
  </si>
  <si>
    <t>Servizi professionali per adeguamento di LoginUmbria a quanto prescritto dagli avvisi SPID n. 19 e 22 - PRJ 1491</t>
  </si>
  <si>
    <t>Contratto prot. 3927</t>
  </si>
  <si>
    <t>Z603396C11</t>
  </si>
  <si>
    <t>Fornitura di accessori per firewall Huawei, n. 1 licenza Stellar Converter for Windows Live Mail , n. 1 licenza Microsoft Office Home and Business 2019 – ESD e n. 2 alimentatori per router</t>
  </si>
  <si>
    <t>Ordine prot. 3429</t>
  </si>
  <si>
    <t>Z7B3396E71</t>
  </si>
  <si>
    <t>Coordinamento, organizzazione e realizzazione dell’evento del 04/11/2021 di kick off del progetto OCPA Umbria, comprensivo di pranzo e coffee break</t>
  </si>
  <si>
    <t>Contratto prot. 3670</t>
  </si>
  <si>
    <t>Z54339AB81</t>
  </si>
  <si>
    <t>Servizio di manutenzione annuale software Junior Bit 7 per 21 PLS - PDE</t>
  </si>
  <si>
    <t>Contratto prot. 3319</t>
  </si>
  <si>
    <t>Z27339BCCA</t>
  </si>
  <si>
    <t>Servizio di assistenza e manutenzione annuale sul software ADD ON della cartella clinica Advanced Mednet - PdE 2021 SISR</t>
  </si>
  <si>
    <t>Contratto prot. 3491</t>
  </si>
  <si>
    <t>Z85339DDF8</t>
  </si>
  <si>
    <t>Servizio di sviluppo di un tema grafico (.css) per Wordpress per il nuovo catalogo dati.umbria.it - PRJ 1580</t>
  </si>
  <si>
    <t>895689251A</t>
  </si>
  <si>
    <t>Fornitura della piattaforma Umbria Acquisti e dei correlati servizi di manutenzione e assistenza tramite help desk oltre che dell'Albo Fornitori per n. 70 enti attivi</t>
  </si>
  <si>
    <t>Z4333A2567</t>
  </si>
  <si>
    <t>Servizio di manutenzione annuale del software di gestione della cartella clinica Medico 2000 V6 per n. 4 medici - PDE</t>
  </si>
  <si>
    <t>Contratto prot. 4428</t>
  </si>
  <si>
    <t>Z0C33A65FF</t>
  </si>
  <si>
    <t>Servizio di supporto relativo alla FASE 2 del progetto “Servizio di supporto per l’integrazione dei servizi informativi di Regione Umbria per le procedure di valutazione ambientale con la piattaforma q-City4.0" (CUP I61B20001200001)</t>
  </si>
  <si>
    <t xml:space="preserve">03805210238 </t>
  </si>
  <si>
    <t>ALGEBRA S.R.L.</t>
  </si>
  <si>
    <t>ZCA33AB2B3</t>
  </si>
  <si>
    <t>Fornitura in opera e manutenzione per 48 mesi di switch core - PRJ 1504</t>
  </si>
  <si>
    <t>93026890017 - 04472901000</t>
  </si>
  <si>
    <t>VODAFONE ITALIA SPA - CONVERGE ITALIA SPA</t>
  </si>
  <si>
    <t>Contratto prot. 3864</t>
  </si>
  <si>
    <t>Z5133CAE53</t>
  </si>
  <si>
    <t xml:space="preserve">Fornitura di n. 12 Access Point Indoor </t>
  </si>
  <si>
    <t>Contratto prot. 4423</t>
  </si>
  <si>
    <t>ZBB33D94DF</t>
  </si>
  <si>
    <t>Contratto prot. 3763</t>
  </si>
  <si>
    <t>Z3733DD066</t>
  </si>
  <si>
    <t>Servizi di installazione e popolamento del software applicativo Data Protection Manager PRO presso Regione Umbria - PRJ 1584</t>
  </si>
  <si>
    <t>Contratto prot. 3862</t>
  </si>
  <si>
    <t>ZE333E154F</t>
  </si>
  <si>
    <t xml:space="preserve">Rinnovo abbonamento e supporto al Software IBM QRadar SIEM - PDE </t>
  </si>
  <si>
    <t>INFORDATA SPA</t>
  </si>
  <si>
    <t>Contratto prot. 3838</t>
  </si>
  <si>
    <t>ZA533E91C9</t>
  </si>
  <si>
    <t>Attivazione abbonamento a consumo n. 10 SIM M2M DA 100 GB plafond dati - Convenzione Consip TM</t>
  </si>
  <si>
    <t>Contratto prot. 3761</t>
  </si>
  <si>
    <t>Z3933E9FD1</t>
  </si>
  <si>
    <t xml:space="preserve">Fornitura e sperimentazione della piattaforma di assistenza virtuale Algho per la durata di n. 5 mesi per il Comune di Perugia </t>
  </si>
  <si>
    <t>01216850543</t>
  </si>
  <si>
    <t>READYTEC SPA</t>
  </si>
  <si>
    <t>Contratto prot. 4461</t>
  </si>
  <si>
    <t>Z4D33EAC12</t>
  </si>
  <si>
    <t>Servizio di manutenzione ed assistenza del software per la gestione dei servizi scolastici del Comune di Orvieto per l’anno 2021</t>
  </si>
  <si>
    <t>AI4HEALTH SRL</t>
  </si>
  <si>
    <t>Ordine del 24-11-2021</t>
  </si>
  <si>
    <t>Z4F33F03DF</t>
  </si>
  <si>
    <t xml:space="preserve">Partecipazione del RLS aziendale al “Corso di aggiornamento per formazione RLS anno 2021” </t>
  </si>
  <si>
    <t>Contratto prot. 4045</t>
  </si>
  <si>
    <t>ZB933F43BD</t>
  </si>
  <si>
    <t>Servizio di migrazione presso il DCRU, configurazione, test e collaudo del sistema EBNeuro ospitato nei server dell’AUSL Umbria 2 - PRJ 1493</t>
  </si>
  <si>
    <t>01772220065</t>
  </si>
  <si>
    <t>EB NEURO SPA</t>
  </si>
  <si>
    <t>Contratto prot. 4433</t>
  </si>
  <si>
    <t>Servizi di assistenza, manutenzione, configurazione, parametrizzazione, formazione, integrazione e conversione riguardanti la piattaforma SUAPE 3.0 per i Comuni e per la Regione Umbria - PdE</t>
  </si>
  <si>
    <t>Contratto prot. 3770</t>
  </si>
  <si>
    <t>Z7233F9983</t>
  </si>
  <si>
    <t xml:space="preserve">Intervento tecnico in urgenza al PoP Shelter di Marsciano (PG) </t>
  </si>
  <si>
    <t>Z6633FF94E</t>
  </si>
  <si>
    <t>Fornitura card di espansione per firewall Huawei USG6650</t>
  </si>
  <si>
    <t>Router-switch Ltd.</t>
  </si>
  <si>
    <t>Contratto prot. 4017</t>
  </si>
  <si>
    <t>ZC5340539F</t>
  </si>
  <si>
    <t>Lavori di manutenzione rete in fibra ottica e contestuale posa di tubazione</t>
  </si>
  <si>
    <t>01389460559</t>
  </si>
  <si>
    <t>EREDI CAVALLETTI GIANFRANCO SNC</t>
  </si>
  <si>
    <t>Contratto prot. 3929</t>
  </si>
  <si>
    <t>Z3B340E4CB</t>
  </si>
  <si>
    <t xml:space="preserve">Fornitura di n. 2 Certificati SSL WILD CARD di durata annuale per  *.umbriadigitale.it e *arpal.umbria.it </t>
  </si>
  <si>
    <t>Contratto prot. 4043</t>
  </si>
  <si>
    <t>Z373416DF6</t>
  </si>
  <si>
    <t>Servizio di migrazione presso il DCRU del sistema Legal Archive attualmente ospitato nei server dell’AUSL Umbria 2 - PRJ 1493</t>
  </si>
  <si>
    <t>01071920282</t>
  </si>
  <si>
    <t>I.FIN SISTEMI SRL - SOCIO UNICO</t>
  </si>
  <si>
    <t>Contratto prot. 4454</t>
  </si>
  <si>
    <t>ZC7341DE4F</t>
  </si>
  <si>
    <t>Canone annuale per servizio di rinnovo licenza d'uso, di assistenza II livello e manutenzione piattaforma Urbi per 8 enti</t>
  </si>
  <si>
    <t>ZAE342851D</t>
  </si>
  <si>
    <t>Fornitura di n. 5 licenze MobaXterm Professional - PDE</t>
  </si>
  <si>
    <t>Contratto prot. 4458</t>
  </si>
  <si>
    <t>ZC73424C1F</t>
  </si>
  <si>
    <t>Servizio di manutenzione, assistenza e rinnovo licenza d’uso dei moduli software Siti relativi al Progetto GIT per n. 8 Enti extra soci per l’anno 2021</t>
  </si>
  <si>
    <t>Contratto prot. 4042</t>
  </si>
  <si>
    <t>ZE9342A0C8</t>
  </si>
  <si>
    <t xml:space="preserve">Servizio di implementazione di funzionalità per la raccolta del consenso alla consultazione e di quanto necessario per consentire la visualizzazione delle immagini del RIS direttamente dal Viewer utilizzato dagli operatori sanitari  sul FSE </t>
  </si>
  <si>
    <t>Contratto prot. 4463</t>
  </si>
  <si>
    <t>Z1D342BE1E</t>
  </si>
  <si>
    <t>Servizio Connessione VDSL presso sede ASL 2 - Fornole Amelia (TR) E San Gemini per 24 mesi oltre attivazione</t>
  </si>
  <si>
    <t>Contratto prot. 4456</t>
  </si>
  <si>
    <t>Z833432AFD</t>
  </si>
  <si>
    <t>Assistenza e manutenzione sistema di centralino telefonico in uso presso n. 4 sedi Adisu e presso i Comuni di Assisi e Umbertide</t>
  </si>
  <si>
    <t>Contratto prot. 4493</t>
  </si>
  <si>
    <t>ZD5343946E</t>
  </si>
  <si>
    <t>Servizio di 1° Audit periodico oltre a 1 giornata/uomo per la Certificazione ISO 27017 e 27018 -PdE DCRU</t>
  </si>
  <si>
    <t>DNV BUSINESS ASSURANCE ITALY S.R.L.</t>
  </si>
  <si>
    <t>Contratto prot. 4511</t>
  </si>
  <si>
    <t>ZD4343FD12</t>
  </si>
  <si>
    <t>Migrazione numero verde e centralino di Umbria Digitale su Convenzione Consip TF5 Fastweb</t>
  </si>
  <si>
    <t>Contratto prot. 4143</t>
  </si>
  <si>
    <t>Z9234400DA</t>
  </si>
  <si>
    <t>Migrazione numero verde vaccinazioni covid su Convenzione Consip TF5 Fastweb</t>
  </si>
  <si>
    <t>Contratto prot. 4518</t>
  </si>
  <si>
    <t>ZE63458A1C</t>
  </si>
  <si>
    <t>Z7334611CB</t>
  </si>
  <si>
    <t>Coordinamento, organizzazione e realizzazione dell’evento del 14/12/2021 comprensivo di coffe break - Seminario “Il Cloud, la PA e le sfide digitali” - Prj 1492</t>
  </si>
  <si>
    <t>Contratto prot. 4497</t>
  </si>
  <si>
    <t>Servizi di manutenzione ordinaria e assistenza specialistica dei moduli applicativi AREAS XMPI e MDBWEB dal 01/04/2021 al 31/12/2021 - PdE SISR</t>
  </si>
  <si>
    <t>Contratto prot. 4418</t>
  </si>
  <si>
    <t>Z4E3473EA1</t>
  </si>
  <si>
    <t xml:space="preserve">servizi professionali necessari per la creazione dell’ambiente InterPA per il nuovo protocollo Punto Zero e supporto per relative configurazioni </t>
  </si>
  <si>
    <t>ZC13475DA0</t>
  </si>
  <si>
    <t>FORNITURA DELLA LICENZA KNOWAGE EE V.7 MODULI SI E LI PER SISO 4 CORES - PdE SISR</t>
  </si>
  <si>
    <t>Contratto prot. 4426</t>
  </si>
  <si>
    <t>ZB8347630B</t>
  </si>
  <si>
    <t>Supporto specialistico per la fase di assessment del progetto PRJ-1609 ''Cloud Transformation - DCRU verso Umbria Cloud''</t>
  </si>
  <si>
    <t>04841830963</t>
  </si>
  <si>
    <t>PARTNERS4INNOVATION</t>
  </si>
  <si>
    <t>Contratto prot. 4501</t>
  </si>
  <si>
    <t>90321237AF</t>
  </si>
  <si>
    <t>Servizi di reingegnerizzazione dei sistemi informativi nell'ambito del Progetto PRJ-1589 'Sistema Biosorveglianza I FASE'</t>
  </si>
  <si>
    <t>05175220267</t>
  </si>
  <si>
    <t>TAM TAM NEXT</t>
  </si>
  <si>
    <t>9035733ABF</t>
  </si>
  <si>
    <t>Fornitura triennale Licenze Qlik Sense Enterprise, dei relativi servizi formativi e di installazione, configurazione, supporto e sviluppo dei cruscotti condivisi. PRJ-1618 'Cruscotti specialistica - Fase 1'</t>
  </si>
  <si>
    <t>04197530282</t>
  </si>
  <si>
    <t>ITREVIEW SRL</t>
  </si>
  <si>
    <t>Contratto prot. 4503</t>
  </si>
  <si>
    <t>Z553496885</t>
  </si>
  <si>
    <t>Rinnovo annuale per n. 44 licenze d'uso Veeam Backup &amp; Replication Enterprise Plus, necessarie per le attività di backup del DCRU - PdE 2022 DCRU</t>
  </si>
  <si>
    <t>Contratto prot. 4495</t>
  </si>
  <si>
    <t>Servizio di manutenzione Centrale Telefonica Regione Umbria Avaya per la durata di 2 anni - PdE 2022 SIER</t>
  </si>
  <si>
    <t>Contratto prot. 4521</t>
  </si>
  <si>
    <t>Servizi di supporto tecnico Premier Support Oracle per 12 mesi - PdE 2022 DCRU</t>
  </si>
  <si>
    <t>Contratto prot. 4499</t>
  </si>
  <si>
    <t>Z9E349D666</t>
  </si>
  <si>
    <t>Attività di manutenzione evolutiva ed integrazione tra la piattaforma di portale denominata ECWMED ed il sistema di CRM previsto dal progetto Prj 1589 "Sistema Biosorveglianza 1^ Fase”</t>
  </si>
  <si>
    <t>01047200769</t>
  </si>
  <si>
    <t>SYSTEMS TECNOLOGY SRL</t>
  </si>
  <si>
    <t>Contratto prot. 4523</t>
  </si>
  <si>
    <t>9038682C56</t>
  </si>
  <si>
    <t>Servizio di connettività per 60 mesi per n. 9 scuole dell'Umbria - SVILUPPO BANDA ULTRA LARGA RELATIVO AL PIANO SCUOLE UMBRIA</t>
  </si>
  <si>
    <t>Contratto prot. 4522</t>
  </si>
  <si>
    <t>ZD634A71B3</t>
  </si>
  <si>
    <t>09320630966</t>
  </si>
  <si>
    <t>OPEN FIBER SPA</t>
  </si>
  <si>
    <t>Contratto prot. 4508</t>
  </si>
  <si>
    <t>Z0034A6BFC</t>
  </si>
  <si>
    <t>Fornitura di n. 1 Certificato SSL WILD CARD OV di durata annuale per il
dominio *puntozeroscarl.it</t>
  </si>
  <si>
    <t>Z4B34AB71B</t>
  </si>
  <si>
    <t>9053013EA6</t>
  </si>
  <si>
    <t>Continuità della prestazione dei servizi per la fornitura dei servizi di connettività e sicurezza nell'ambito del Sistema Pubblico di Connettività- SPC1 Sanità 2022</t>
  </si>
  <si>
    <t>9053028B08</t>
  </si>
  <si>
    <t>Continuità della prestazione dei servizi per la fornitura dei servizi di connettività e sicurezza nell'ambito del Sistema Pubblico di Connettività SPC1 - Enti locali  2022</t>
  </si>
  <si>
    <t>Z1434AF5BD</t>
  </si>
  <si>
    <t>Continuità della prestazione dei servizi per la fornitura dei servizi di connettività e sicurezza nell'ambito del Sistema Pubblico di Connettività SPC1 - Ex Pentima 2022</t>
  </si>
  <si>
    <t>Contratto prot. 4491</t>
  </si>
  <si>
    <t>Z2F34AEA63</t>
  </si>
  <si>
    <t>Contratto 2022-2023 postazioni Towertel</t>
  </si>
  <si>
    <t>13223630156</t>
  </si>
  <si>
    <t>Ordine del 3-12-2021</t>
  </si>
  <si>
    <t>Ordine del 30-12-2021</t>
  </si>
  <si>
    <t>89490838 E8</t>
  </si>
  <si>
    <t>Servizio di supporto tecnico specialistico su n. 2 OceanStore 5300 e
correlati servizi di assessment sicurezza di rete - PDE</t>
  </si>
  <si>
    <t>Servizi professionali necessari all'adeguamento della piattaforma regionale PagoUmbria
alle nuove specifiche attuative del nodo dei pagamenti vers. 2.5.0 PRJ 1604</t>
  </si>
  <si>
    <t>Colocazione presso il POP di Foligno in modalità una tantum (IRU 15 anni), comprensivo del relativo raccordo alla rete in fibra ottica Man di Foligno di Umbria Digitale</t>
  </si>
  <si>
    <t>Fornitura di licenze Microsoft
Dynamics 365 per la durata di 30 mesi</t>
  </si>
  <si>
    <t>Servizi di formazione/affiancamento presso le sedi del DigiPass dell’Ambito sociale 1
Alta Umbria con capofila il Comune di Città di Castello all’Istituto ASP G.O. Bufalini per n. 5 mesi</t>
  </si>
  <si>
    <t>Contratto prot. 4505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</si>
</sst>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yyyy\-mm\-dd"/>
    <numFmt numFmtId="168" formatCode="#,##0.00\ &quot;€&quot;"/>
  </numFmts>
  <fonts count="5" x14ac:knownFonts="1">
    <font>
      <sz val="11"/>
      <color rgb="FF000000"/>
      <name val="Arial"/>
    </font>
    <font>
      <sz val="15"/>
      <color rgb="FF000000"/>
      <name val="Arial"/>
      <family val="2"/>
    </font>
    <font>
      <b/>
      <sz val="15"/>
      <color rgb="FF000000"/>
      <name val="Arial"/>
      <family val="2"/>
    </font>
    <font>
      <b/>
      <sz val="14"/>
      <color rgb="FF000000"/>
      <name val="Arial"/>
      <family val="2"/>
    </font>
    <font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4" fontId="1" fillId="3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horizontal="right" vertical="center" wrapText="1"/>
    </xf>
    <xf numFmtId="1" fontId="1" fillId="3" borderId="6" xfId="0" applyNumberFormat="1" applyFont="1" applyFill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1" fillId="3" borderId="1" xfId="0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 vertical="top" wrapText="1"/>
    </xf>
    <xf numFmtId="166" fontId="1" fillId="3" borderId="1" xfId="0" applyNumberFormat="1" applyFont="1" applyFill="1" applyBorder="1" applyAlignment="1">
      <alignment horizontal="right" vertical="top" wrapText="1"/>
    </xf>
    <xf numFmtId="166" fontId="1" fillId="0" borderId="5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 wrapText="1"/>
    </xf>
    <xf numFmtId="166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49" fontId="1" fillId="3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4" fontId="1" fillId="3" borderId="10" xfId="0" applyNumberFormat="1" applyFont="1" applyFill="1" applyBorder="1" applyAlignment="1">
      <alignment horizontal="right" vertical="top" wrapText="1"/>
    </xf>
    <xf numFmtId="4" fontId="1" fillId="3" borderId="11" xfId="0" applyNumberFormat="1" applyFont="1" applyFill="1" applyBorder="1" applyAlignment="1">
      <alignment horizontal="right" vertical="top" wrapText="1"/>
    </xf>
    <xf numFmtId="166" fontId="1" fillId="0" borderId="9" xfId="0" applyNumberFormat="1" applyFont="1" applyBorder="1" applyAlignment="1">
      <alignment horizontal="right" vertical="top" wrapText="1"/>
    </xf>
    <xf numFmtId="4" fontId="1" fillId="3" borderId="4" xfId="0" applyNumberFormat="1" applyFont="1" applyFill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1" fontId="4" fillId="0" borderId="5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9" fontId="1" fillId="0" borderId="9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 wrapText="1"/>
    </xf>
    <xf numFmtId="4" fontId="1" fillId="3" borderId="13" xfId="0" applyNumberFormat="1" applyFont="1" applyFill="1" applyBorder="1" applyAlignment="1">
      <alignment horizontal="right" vertical="top" wrapText="1"/>
    </xf>
    <xf numFmtId="4" fontId="1" fillId="3" borderId="14" xfId="0" applyNumberFormat="1" applyFont="1" applyFill="1" applyBorder="1" applyAlignment="1">
      <alignment horizontal="right" vertical="top" wrapText="1"/>
    </xf>
    <xf numFmtId="166" fontId="1" fillId="3" borderId="2" xfId="0" applyNumberFormat="1" applyFont="1" applyFill="1" applyBorder="1" applyAlignment="1">
      <alignment horizontal="right" vertical="top" wrapText="1"/>
    </xf>
    <xf numFmtId="1" fontId="1" fillId="3" borderId="2" xfId="0" applyNumberFormat="1" applyFont="1" applyFill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1" fontId="1" fillId="0" borderId="11" xfId="0" applyNumberFormat="1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right" vertical="top" wrapText="1"/>
    </xf>
    <xf numFmtId="166" fontId="4" fillId="0" borderId="5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 vertical="top" wrapText="1"/>
    </xf>
    <xf numFmtId="1" fontId="1" fillId="3" borderId="8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" fontId="1" fillId="3" borderId="8" xfId="0" applyNumberFormat="1" applyFont="1" applyFill="1" applyBorder="1" applyAlignment="1">
      <alignment horizontal="right" vertical="top" wrapText="1"/>
    </xf>
    <xf numFmtId="168" fontId="2" fillId="2" borderId="4" xfId="0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horizontal="right" vertical="top" wrapText="1"/>
    </xf>
    <xf numFmtId="168" fontId="1" fillId="3" borderId="8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8"/>
  <sheetViews>
    <sheetView tabSelected="1" zoomScale="60" zoomScaleNormal="60" workbookViewId="0">
      <pane ySplit="1" topLeftCell="A2" activePane="bottomLeft" state="frozen"/>
      <selection pane="bottomLeft"/>
    </sheetView>
  </sheetViews>
  <sheetFormatPr defaultColWidth="12.59765625" defaultRowHeight="15" customHeight="1" x14ac:dyDescent="0.25"/>
  <cols>
    <col min="1" max="1" width="9.3984375" customWidth="1"/>
    <col min="2" max="2" width="24.59765625" customWidth="1"/>
    <col min="3" max="3" width="23.3984375" customWidth="1"/>
    <col min="4" max="4" width="30.09765625" customWidth="1"/>
    <col min="5" max="5" width="52.69921875" customWidth="1"/>
    <col min="6" max="6" width="36.19921875" customWidth="1"/>
    <col min="7" max="7" width="23.19921875" customWidth="1"/>
    <col min="8" max="8" width="12.8984375" customWidth="1"/>
    <col min="9" max="9" width="36.3984375" customWidth="1"/>
    <col min="10" max="10" width="28" style="65" customWidth="1"/>
    <col min="11" max="11" width="31.8984375" customWidth="1"/>
  </cols>
  <sheetData>
    <row r="1" spans="1:11" ht="76.5" customHeight="1" thickBot="1" x14ac:dyDescent="0.3">
      <c r="A1" s="3" t="s">
        <v>0</v>
      </c>
      <c r="B1" s="4" t="s">
        <v>1</v>
      </c>
      <c r="C1" s="4" t="s">
        <v>2</v>
      </c>
      <c r="D1" s="2" t="s">
        <v>3</v>
      </c>
      <c r="E1" s="2" t="s">
        <v>5</v>
      </c>
      <c r="F1" s="2" t="s">
        <v>6</v>
      </c>
      <c r="G1" s="4" t="s">
        <v>4</v>
      </c>
      <c r="H1" s="4" t="s">
        <v>7</v>
      </c>
      <c r="I1" s="5" t="s">
        <v>8</v>
      </c>
      <c r="J1" s="62" t="s">
        <v>9</v>
      </c>
      <c r="K1" s="6" t="s">
        <v>10</v>
      </c>
    </row>
    <row r="2" spans="1:11" ht="75" customHeight="1" thickTop="1" x14ac:dyDescent="0.25">
      <c r="A2" s="26">
        <v>2020</v>
      </c>
      <c r="B2" s="26" t="s">
        <v>299</v>
      </c>
      <c r="C2" s="27">
        <v>43838</v>
      </c>
      <c r="D2" s="26" t="s">
        <v>300</v>
      </c>
      <c r="E2" s="28" t="s">
        <v>301</v>
      </c>
      <c r="F2" s="26" t="s">
        <v>45</v>
      </c>
      <c r="G2" s="29" t="s">
        <v>46</v>
      </c>
      <c r="H2" s="30" t="s">
        <v>13</v>
      </c>
      <c r="I2" s="31">
        <v>10950</v>
      </c>
      <c r="J2" s="31">
        <f>900+1577.18+1593.45+2213.11</f>
        <v>6283.74</v>
      </c>
      <c r="K2" s="31">
        <f>I2-J2</f>
        <v>4666.26</v>
      </c>
    </row>
    <row r="3" spans="1:11" ht="75" customHeight="1" x14ac:dyDescent="0.25">
      <c r="A3" s="20">
        <v>2020</v>
      </c>
      <c r="B3" s="8" t="s">
        <v>302</v>
      </c>
      <c r="C3" s="21">
        <v>43838</v>
      </c>
      <c r="D3" s="24" t="s">
        <v>303</v>
      </c>
      <c r="E3" s="24" t="s">
        <v>304</v>
      </c>
      <c r="F3" s="13" t="s">
        <v>305</v>
      </c>
      <c r="G3" s="13" t="s">
        <v>148</v>
      </c>
      <c r="H3" s="18" t="s">
        <v>13</v>
      </c>
      <c r="I3" s="1">
        <v>2010.86</v>
      </c>
      <c r="J3" s="1">
        <f>1461.34+17.32</f>
        <v>1478.6599999999999</v>
      </c>
      <c r="K3" s="1">
        <f>I3-J3</f>
        <v>532.20000000000005</v>
      </c>
    </row>
    <row r="4" spans="1:11" ht="75" customHeight="1" x14ac:dyDescent="0.25">
      <c r="A4" s="20">
        <v>2020</v>
      </c>
      <c r="B4" s="8" t="s">
        <v>306</v>
      </c>
      <c r="C4" s="21">
        <v>43851</v>
      </c>
      <c r="D4" s="24" t="s">
        <v>307</v>
      </c>
      <c r="E4" s="24" t="s">
        <v>308</v>
      </c>
      <c r="F4" s="13" t="s">
        <v>192</v>
      </c>
      <c r="G4" s="10" t="s">
        <v>193</v>
      </c>
      <c r="H4" s="18" t="s">
        <v>13</v>
      </c>
      <c r="I4" s="1">
        <v>7827.6</v>
      </c>
      <c r="J4" s="1">
        <f>326.15+326.15+326.15+326.15+326.15+326.15+326.15+326.15+326.15+3913.8</f>
        <v>6849.1500000000005</v>
      </c>
      <c r="K4" s="1">
        <f>I4-J4</f>
        <v>978.44999999999982</v>
      </c>
    </row>
    <row r="5" spans="1:11" ht="75" customHeight="1" x14ac:dyDescent="0.25">
      <c r="A5" s="20">
        <v>2020</v>
      </c>
      <c r="B5" s="20" t="s">
        <v>309</v>
      </c>
      <c r="C5" s="23">
        <v>43851</v>
      </c>
      <c r="D5" s="24" t="s">
        <v>310</v>
      </c>
      <c r="E5" s="24" t="s">
        <v>311</v>
      </c>
      <c r="F5" s="13" t="s">
        <v>294</v>
      </c>
      <c r="G5" s="13" t="s">
        <v>295</v>
      </c>
      <c r="H5" s="18" t="s">
        <v>13</v>
      </c>
      <c r="I5" s="19">
        <v>18199</v>
      </c>
      <c r="J5" s="1">
        <v>18199</v>
      </c>
      <c r="K5" s="1">
        <f>I5-J5</f>
        <v>0</v>
      </c>
    </row>
    <row r="6" spans="1:11" ht="75" customHeight="1" x14ac:dyDescent="0.25">
      <c r="A6" s="8">
        <v>2020</v>
      </c>
      <c r="B6" s="8" t="s">
        <v>312</v>
      </c>
      <c r="C6" s="21">
        <v>43847</v>
      </c>
      <c r="D6" s="14" t="s">
        <v>313</v>
      </c>
      <c r="E6" s="14" t="s">
        <v>314</v>
      </c>
      <c r="F6" s="13" t="s">
        <v>116</v>
      </c>
      <c r="G6" s="13" t="s">
        <v>117</v>
      </c>
      <c r="H6" s="13" t="s">
        <v>13</v>
      </c>
      <c r="I6" s="1">
        <v>0</v>
      </c>
      <c r="J6" s="1">
        <v>0</v>
      </c>
      <c r="K6" s="1">
        <f>I6-J6</f>
        <v>0</v>
      </c>
    </row>
    <row r="7" spans="1:11" ht="75" customHeight="1" x14ac:dyDescent="0.25">
      <c r="A7" s="20">
        <v>2020</v>
      </c>
      <c r="B7" s="8" t="s">
        <v>315</v>
      </c>
      <c r="C7" s="23">
        <v>43847</v>
      </c>
      <c r="D7" s="24" t="s">
        <v>316</v>
      </c>
      <c r="E7" s="24" t="s">
        <v>317</v>
      </c>
      <c r="F7" s="18" t="s">
        <v>176</v>
      </c>
      <c r="G7" s="18" t="s">
        <v>177</v>
      </c>
      <c r="H7" s="18" t="s">
        <v>13</v>
      </c>
      <c r="I7" s="19">
        <v>1025.7</v>
      </c>
      <c r="J7" s="1">
        <v>1025.7</v>
      </c>
      <c r="K7" s="1">
        <f>I7-J7</f>
        <v>0</v>
      </c>
    </row>
    <row r="8" spans="1:11" ht="75" customHeight="1" x14ac:dyDescent="0.25">
      <c r="A8" s="8">
        <v>2020</v>
      </c>
      <c r="B8" s="8" t="s">
        <v>318</v>
      </c>
      <c r="C8" s="21">
        <v>43845</v>
      </c>
      <c r="D8" s="14" t="s">
        <v>319</v>
      </c>
      <c r="E8" s="14" t="s">
        <v>320</v>
      </c>
      <c r="F8" s="13" t="s">
        <v>236</v>
      </c>
      <c r="G8" s="10" t="s">
        <v>237</v>
      </c>
      <c r="H8" s="13" t="s">
        <v>13</v>
      </c>
      <c r="I8" s="1">
        <v>1780</v>
      </c>
      <c r="J8" s="1">
        <v>1780</v>
      </c>
      <c r="K8" s="1">
        <f>I8-J8</f>
        <v>0</v>
      </c>
    </row>
    <row r="9" spans="1:11" ht="75" customHeight="1" x14ac:dyDescent="0.25">
      <c r="A9" s="8">
        <v>2020</v>
      </c>
      <c r="B9" s="8" t="s">
        <v>321</v>
      </c>
      <c r="C9" s="21">
        <v>43851</v>
      </c>
      <c r="D9" s="14" t="s">
        <v>322</v>
      </c>
      <c r="E9" s="14" t="s">
        <v>323</v>
      </c>
      <c r="F9" s="13" t="s">
        <v>27</v>
      </c>
      <c r="G9" s="10" t="s">
        <v>28</v>
      </c>
      <c r="H9" s="13" t="s">
        <v>13</v>
      </c>
      <c r="I9" s="1">
        <v>146</v>
      </c>
      <c r="J9" s="1">
        <v>146</v>
      </c>
      <c r="K9" s="1">
        <f>I9-J9</f>
        <v>0</v>
      </c>
    </row>
    <row r="10" spans="1:11" ht="75" customHeight="1" x14ac:dyDescent="0.25">
      <c r="A10" s="8">
        <v>2020</v>
      </c>
      <c r="B10" s="8" t="s">
        <v>324</v>
      </c>
      <c r="C10" s="21">
        <v>43846</v>
      </c>
      <c r="D10" s="14" t="s">
        <v>325</v>
      </c>
      <c r="E10" s="14" t="s">
        <v>326</v>
      </c>
      <c r="F10" s="13" t="s">
        <v>92</v>
      </c>
      <c r="G10" s="13" t="s">
        <v>93</v>
      </c>
      <c r="H10" s="13" t="s">
        <v>13</v>
      </c>
      <c r="I10" s="1">
        <v>24</v>
      </c>
      <c r="J10" s="1">
        <v>24</v>
      </c>
      <c r="K10" s="1">
        <f>I10-J10</f>
        <v>0</v>
      </c>
    </row>
    <row r="11" spans="1:11" ht="75" customHeight="1" x14ac:dyDescent="0.25">
      <c r="A11" s="8">
        <v>2020</v>
      </c>
      <c r="B11" s="8" t="s">
        <v>324</v>
      </c>
      <c r="C11" s="21">
        <v>43846</v>
      </c>
      <c r="D11" s="14" t="s">
        <v>327</v>
      </c>
      <c r="E11" s="14" t="s">
        <v>328</v>
      </c>
      <c r="F11" s="13" t="s">
        <v>329</v>
      </c>
      <c r="G11" s="13" t="s">
        <v>330</v>
      </c>
      <c r="H11" s="13" t="s">
        <v>13</v>
      </c>
      <c r="I11" s="1">
        <v>49</v>
      </c>
      <c r="J11" s="1">
        <v>49</v>
      </c>
      <c r="K11" s="1">
        <f>I11-J11</f>
        <v>0</v>
      </c>
    </row>
    <row r="12" spans="1:11" ht="75" customHeight="1" x14ac:dyDescent="0.25">
      <c r="A12" s="8">
        <v>2020</v>
      </c>
      <c r="B12" s="8" t="s">
        <v>331</v>
      </c>
      <c r="C12" s="21">
        <v>43857</v>
      </c>
      <c r="D12" s="14" t="s">
        <v>332</v>
      </c>
      <c r="E12" s="14" t="s">
        <v>333</v>
      </c>
      <c r="F12" s="13" t="s">
        <v>101</v>
      </c>
      <c r="G12" s="13" t="s">
        <v>102</v>
      </c>
      <c r="H12" s="13" t="s">
        <v>13</v>
      </c>
      <c r="I12" s="1">
        <v>22040</v>
      </c>
      <c r="J12" s="1">
        <v>22040</v>
      </c>
      <c r="K12" s="1">
        <f>I12-J12</f>
        <v>0</v>
      </c>
    </row>
    <row r="13" spans="1:11" ht="75" customHeight="1" x14ac:dyDescent="0.25">
      <c r="A13" s="8">
        <v>2020</v>
      </c>
      <c r="B13" s="8" t="s">
        <v>334</v>
      </c>
      <c r="C13" s="21">
        <v>43857</v>
      </c>
      <c r="D13" s="14" t="s">
        <v>335</v>
      </c>
      <c r="E13" s="14" t="s">
        <v>336</v>
      </c>
      <c r="F13" s="13" t="s">
        <v>116</v>
      </c>
      <c r="G13" s="13" t="s">
        <v>117</v>
      </c>
      <c r="H13" s="13" t="s">
        <v>13</v>
      </c>
      <c r="I13" s="1">
        <v>226.72</v>
      </c>
      <c r="J13" s="1">
        <v>0</v>
      </c>
      <c r="K13" s="1">
        <f>I13-J13</f>
        <v>226.72</v>
      </c>
    </row>
    <row r="14" spans="1:11" ht="75" customHeight="1" x14ac:dyDescent="0.25">
      <c r="A14" s="8">
        <v>2020</v>
      </c>
      <c r="B14" s="8" t="s">
        <v>337</v>
      </c>
      <c r="C14" s="21">
        <v>43853</v>
      </c>
      <c r="D14" s="14" t="s">
        <v>338</v>
      </c>
      <c r="E14" s="14" t="s">
        <v>339</v>
      </c>
      <c r="F14" s="13" t="s">
        <v>169</v>
      </c>
      <c r="G14" s="13" t="s">
        <v>170</v>
      </c>
      <c r="H14" s="13" t="s">
        <v>13</v>
      </c>
      <c r="I14" s="1">
        <v>500</v>
      </c>
      <c r="J14" s="1">
        <v>431</v>
      </c>
      <c r="K14" s="1">
        <f>I14-J14</f>
        <v>69</v>
      </c>
    </row>
    <row r="15" spans="1:11" ht="75" customHeight="1" x14ac:dyDescent="0.25">
      <c r="A15" s="8">
        <v>2020</v>
      </c>
      <c r="B15" s="8" t="s">
        <v>340</v>
      </c>
      <c r="C15" s="21">
        <v>43865</v>
      </c>
      <c r="D15" s="14" t="s">
        <v>341</v>
      </c>
      <c r="E15" s="14" t="s">
        <v>342</v>
      </c>
      <c r="F15" s="13" t="s">
        <v>54</v>
      </c>
      <c r="G15" s="13" t="s">
        <v>55</v>
      </c>
      <c r="H15" s="13" t="s">
        <v>13</v>
      </c>
      <c r="I15" s="1">
        <v>12800</v>
      </c>
      <c r="J15" s="1">
        <v>12800</v>
      </c>
      <c r="K15" s="1">
        <f>I15-J15</f>
        <v>0</v>
      </c>
    </row>
    <row r="16" spans="1:11" ht="75" customHeight="1" x14ac:dyDescent="0.25">
      <c r="A16" s="8">
        <v>2020</v>
      </c>
      <c r="B16" s="8" t="s">
        <v>343</v>
      </c>
      <c r="C16" s="21">
        <v>43861</v>
      </c>
      <c r="D16" s="14" t="s">
        <v>344</v>
      </c>
      <c r="E16" s="14" t="s">
        <v>345</v>
      </c>
      <c r="F16" s="13" t="s">
        <v>346</v>
      </c>
      <c r="G16" s="13" t="s">
        <v>235</v>
      </c>
      <c r="H16" s="13" t="s">
        <v>13</v>
      </c>
      <c r="I16" s="1">
        <v>4381</v>
      </c>
      <c r="J16" s="1">
        <f>4381</f>
        <v>4381</v>
      </c>
      <c r="K16" s="1">
        <f>I16-J16</f>
        <v>0</v>
      </c>
    </row>
    <row r="17" spans="1:11" ht="75" customHeight="1" x14ac:dyDescent="0.25">
      <c r="A17" s="20">
        <v>2020</v>
      </c>
      <c r="B17" s="20" t="s">
        <v>347</v>
      </c>
      <c r="C17" s="23">
        <v>43866</v>
      </c>
      <c r="D17" s="24" t="s">
        <v>348</v>
      </c>
      <c r="E17" s="24" t="s">
        <v>349</v>
      </c>
      <c r="F17" s="18" t="s">
        <v>35</v>
      </c>
      <c r="G17" s="10" t="s">
        <v>36</v>
      </c>
      <c r="H17" s="18" t="s">
        <v>13</v>
      </c>
      <c r="I17" s="19">
        <v>154</v>
      </c>
      <c r="J17" s="19">
        <v>154</v>
      </c>
      <c r="K17" s="1">
        <f>I17-J17</f>
        <v>0</v>
      </c>
    </row>
    <row r="18" spans="1:11" ht="75" customHeight="1" x14ac:dyDescent="0.25">
      <c r="A18" s="8">
        <v>2020</v>
      </c>
      <c r="B18" s="8" t="s">
        <v>350</v>
      </c>
      <c r="C18" s="21">
        <v>43871</v>
      </c>
      <c r="D18" s="14" t="s">
        <v>351</v>
      </c>
      <c r="E18" s="14" t="s">
        <v>352</v>
      </c>
      <c r="F18" s="13" t="s">
        <v>33</v>
      </c>
      <c r="G18" s="13" t="s">
        <v>34</v>
      </c>
      <c r="H18" s="13" t="s">
        <v>13</v>
      </c>
      <c r="I18" s="1">
        <v>4800</v>
      </c>
      <c r="J18" s="1">
        <f>4000+800</f>
        <v>4800</v>
      </c>
      <c r="K18" s="1">
        <f>I18-J18</f>
        <v>0</v>
      </c>
    </row>
    <row r="19" spans="1:11" ht="75" customHeight="1" x14ac:dyDescent="0.25">
      <c r="A19" s="20">
        <v>2020</v>
      </c>
      <c r="B19" s="20" t="s">
        <v>353</v>
      </c>
      <c r="C19" s="23">
        <v>43885</v>
      </c>
      <c r="D19" s="24" t="s">
        <v>354</v>
      </c>
      <c r="E19" s="24" t="s">
        <v>355</v>
      </c>
      <c r="F19" s="18" t="s">
        <v>238</v>
      </c>
      <c r="G19" s="18" t="s">
        <v>151</v>
      </c>
      <c r="H19" s="18" t="s">
        <v>13</v>
      </c>
      <c r="I19" s="19">
        <v>10483.200000000001</v>
      </c>
      <c r="J19" s="1">
        <v>10483.200000000001</v>
      </c>
      <c r="K19" s="1">
        <f>I19-J19</f>
        <v>0</v>
      </c>
    </row>
    <row r="20" spans="1:11" ht="75" customHeight="1" x14ac:dyDescent="0.25">
      <c r="A20" s="8">
        <v>2020</v>
      </c>
      <c r="B20" s="8" t="s">
        <v>356</v>
      </c>
      <c r="C20" s="21">
        <v>43865</v>
      </c>
      <c r="D20" s="14" t="s">
        <v>357</v>
      </c>
      <c r="E20" s="14" t="s">
        <v>358</v>
      </c>
      <c r="F20" s="13" t="s">
        <v>201</v>
      </c>
      <c r="G20" s="18" t="s">
        <v>202</v>
      </c>
      <c r="H20" s="13" t="s">
        <v>13</v>
      </c>
      <c r="I20" s="1">
        <v>7480</v>
      </c>
      <c r="J20" s="1">
        <v>7480</v>
      </c>
      <c r="K20" s="1">
        <f>I20-J20</f>
        <v>0</v>
      </c>
    </row>
    <row r="21" spans="1:11" ht="111.75" customHeight="1" x14ac:dyDescent="0.25">
      <c r="A21" s="8">
        <v>2020</v>
      </c>
      <c r="B21" s="8" t="s">
        <v>359</v>
      </c>
      <c r="C21" s="21">
        <v>43872</v>
      </c>
      <c r="D21" s="14" t="s">
        <v>360</v>
      </c>
      <c r="E21" s="14" t="s">
        <v>361</v>
      </c>
      <c r="F21" s="13" t="s">
        <v>129</v>
      </c>
      <c r="G21" s="13" t="s">
        <v>130</v>
      </c>
      <c r="H21" s="13" t="s">
        <v>13</v>
      </c>
      <c r="I21" s="1">
        <v>11500.38</v>
      </c>
      <c r="J21" s="1">
        <f>1792.38+3854</f>
        <v>5646.38</v>
      </c>
      <c r="K21" s="1">
        <f>I21-J21</f>
        <v>5853.9999999999991</v>
      </c>
    </row>
    <row r="22" spans="1:11" ht="75" customHeight="1" x14ac:dyDescent="0.25">
      <c r="A22" s="20">
        <v>2020</v>
      </c>
      <c r="B22" s="20" t="s">
        <v>362</v>
      </c>
      <c r="C22" s="23">
        <v>43872</v>
      </c>
      <c r="D22" s="24" t="s">
        <v>363</v>
      </c>
      <c r="E22" s="24" t="s">
        <v>364</v>
      </c>
      <c r="F22" s="18" t="s">
        <v>365</v>
      </c>
      <c r="G22" s="18" t="s">
        <v>366</v>
      </c>
      <c r="H22" s="18" t="s">
        <v>13</v>
      </c>
      <c r="I22" s="19">
        <v>1050</v>
      </c>
      <c r="J22" s="1">
        <v>1050</v>
      </c>
      <c r="K22" s="1">
        <f>I22-J22</f>
        <v>0</v>
      </c>
    </row>
    <row r="23" spans="1:11" ht="75" customHeight="1" x14ac:dyDescent="0.25">
      <c r="A23" s="20">
        <v>2020</v>
      </c>
      <c r="B23" s="8" t="s">
        <v>367</v>
      </c>
      <c r="C23" s="21">
        <v>43865</v>
      </c>
      <c r="D23" s="14" t="s">
        <v>368</v>
      </c>
      <c r="E23" s="14" t="s">
        <v>369</v>
      </c>
      <c r="F23" s="13" t="s">
        <v>141</v>
      </c>
      <c r="G23" s="13" t="s">
        <v>142</v>
      </c>
      <c r="H23" s="18" t="s">
        <v>13</v>
      </c>
      <c r="I23" s="1">
        <v>8750</v>
      </c>
      <c r="J23" s="1">
        <f>1750+3500+3500</f>
        <v>8750</v>
      </c>
      <c r="K23" s="1">
        <f>I23-J23</f>
        <v>0</v>
      </c>
    </row>
    <row r="24" spans="1:11" ht="75" customHeight="1" x14ac:dyDescent="0.25">
      <c r="A24" s="8">
        <v>2020</v>
      </c>
      <c r="B24" s="8" t="s">
        <v>370</v>
      </c>
      <c r="C24" s="21">
        <v>43867</v>
      </c>
      <c r="D24" s="14" t="s">
        <v>371</v>
      </c>
      <c r="E24" s="14" t="s">
        <v>372</v>
      </c>
      <c r="F24" s="13" t="s">
        <v>276</v>
      </c>
      <c r="G24" s="13" t="s">
        <v>277</v>
      </c>
      <c r="H24" s="13" t="s">
        <v>13</v>
      </c>
      <c r="I24" s="1">
        <v>12931.14</v>
      </c>
      <c r="J24" s="1">
        <v>12931.14</v>
      </c>
      <c r="K24" s="1">
        <f>I24-J24</f>
        <v>0</v>
      </c>
    </row>
    <row r="25" spans="1:11" ht="93" customHeight="1" x14ac:dyDescent="0.25">
      <c r="A25" s="8">
        <v>2020</v>
      </c>
      <c r="B25" s="8" t="s">
        <v>373</v>
      </c>
      <c r="C25" s="21">
        <v>43868</v>
      </c>
      <c r="D25" s="14" t="s">
        <v>374</v>
      </c>
      <c r="E25" s="14" t="s">
        <v>375</v>
      </c>
      <c r="F25" s="13" t="s">
        <v>48</v>
      </c>
      <c r="G25" s="13" t="s">
        <v>49</v>
      </c>
      <c r="H25" s="13" t="s">
        <v>13</v>
      </c>
      <c r="I25" s="1">
        <v>2500</v>
      </c>
      <c r="J25" s="1">
        <v>2500</v>
      </c>
      <c r="K25" s="1">
        <f>I25-J25</f>
        <v>0</v>
      </c>
    </row>
    <row r="26" spans="1:11" ht="75" customHeight="1" x14ac:dyDescent="0.25">
      <c r="A26" s="8">
        <v>2020</v>
      </c>
      <c r="B26" s="8" t="s">
        <v>376</v>
      </c>
      <c r="C26" s="21">
        <v>43871</v>
      </c>
      <c r="D26" s="14" t="s">
        <v>377</v>
      </c>
      <c r="E26" s="14" t="s">
        <v>378</v>
      </c>
      <c r="F26" s="13" t="s">
        <v>214</v>
      </c>
      <c r="G26" s="13" t="s">
        <v>215</v>
      </c>
      <c r="H26" s="13" t="s">
        <v>13</v>
      </c>
      <c r="I26" s="1">
        <v>122.55</v>
      </c>
      <c r="J26" s="1">
        <v>122.55</v>
      </c>
      <c r="K26" s="1">
        <f>I26-J26</f>
        <v>0</v>
      </c>
    </row>
    <row r="27" spans="1:11" ht="75" customHeight="1" x14ac:dyDescent="0.25">
      <c r="A27" s="8">
        <v>2020</v>
      </c>
      <c r="B27" s="8" t="s">
        <v>379</v>
      </c>
      <c r="C27" s="21">
        <v>43941</v>
      </c>
      <c r="D27" s="14" t="s">
        <v>380</v>
      </c>
      <c r="E27" s="14" t="s">
        <v>381</v>
      </c>
      <c r="F27" s="13" t="s">
        <v>251</v>
      </c>
      <c r="G27" s="13" t="s">
        <v>252</v>
      </c>
      <c r="H27" s="13" t="s">
        <v>13</v>
      </c>
      <c r="I27" s="1">
        <v>2000</v>
      </c>
      <c r="J27" s="1">
        <v>0</v>
      </c>
      <c r="K27" s="1">
        <f>I27-J27</f>
        <v>2000</v>
      </c>
    </row>
    <row r="28" spans="1:11" ht="75" customHeight="1" x14ac:dyDescent="0.25">
      <c r="A28" s="8">
        <v>2020</v>
      </c>
      <c r="B28" s="8" t="s">
        <v>382</v>
      </c>
      <c r="C28" s="21">
        <v>43872</v>
      </c>
      <c r="D28" s="14" t="s">
        <v>383</v>
      </c>
      <c r="E28" s="14" t="s">
        <v>384</v>
      </c>
      <c r="F28" s="13" t="s">
        <v>222</v>
      </c>
      <c r="G28" s="13" t="s">
        <v>223</v>
      </c>
      <c r="H28" s="13" t="s">
        <v>13</v>
      </c>
      <c r="I28" s="17">
        <v>9912.5499999999993</v>
      </c>
      <c r="J28" s="17">
        <v>9912.5499999999993</v>
      </c>
      <c r="K28" s="1">
        <f>I28-J28</f>
        <v>0</v>
      </c>
    </row>
    <row r="29" spans="1:11" ht="75" customHeight="1" x14ac:dyDescent="0.25">
      <c r="A29" s="8">
        <v>2020</v>
      </c>
      <c r="B29" s="8" t="s">
        <v>385</v>
      </c>
      <c r="C29" s="21">
        <v>43951</v>
      </c>
      <c r="D29" s="14" t="s">
        <v>386</v>
      </c>
      <c r="E29" s="14" t="s">
        <v>387</v>
      </c>
      <c r="F29" s="13" t="s">
        <v>111</v>
      </c>
      <c r="G29" s="13" t="s">
        <v>112</v>
      </c>
      <c r="H29" s="13" t="s">
        <v>13</v>
      </c>
      <c r="I29" s="1">
        <v>173.08</v>
      </c>
      <c r="J29" s="1">
        <v>173.08</v>
      </c>
      <c r="K29" s="1">
        <f>I29-J29</f>
        <v>0</v>
      </c>
    </row>
    <row r="30" spans="1:11" ht="75" customHeight="1" x14ac:dyDescent="0.25">
      <c r="A30" s="8">
        <v>2020</v>
      </c>
      <c r="B30" s="8" t="s">
        <v>388</v>
      </c>
      <c r="C30" s="21">
        <v>43874</v>
      </c>
      <c r="D30" s="14" t="s">
        <v>389</v>
      </c>
      <c r="E30" s="14" t="s">
        <v>390</v>
      </c>
      <c r="F30" s="13" t="s">
        <v>39</v>
      </c>
      <c r="G30" s="13" t="s">
        <v>40</v>
      </c>
      <c r="H30" s="13" t="s">
        <v>13</v>
      </c>
      <c r="I30" s="1">
        <v>6279.11</v>
      </c>
      <c r="J30" s="1">
        <v>6279.11</v>
      </c>
      <c r="K30" s="1">
        <f>I30-J30</f>
        <v>0</v>
      </c>
    </row>
    <row r="31" spans="1:11" ht="55.5" customHeight="1" x14ac:dyDescent="0.25">
      <c r="A31" s="8">
        <v>2020</v>
      </c>
      <c r="B31" s="8" t="s">
        <v>391</v>
      </c>
      <c r="C31" s="21">
        <v>43969</v>
      </c>
      <c r="D31" s="14" t="s">
        <v>392</v>
      </c>
      <c r="E31" s="24" t="s">
        <v>298</v>
      </c>
      <c r="F31" s="13" t="s">
        <v>94</v>
      </c>
      <c r="G31" s="10" t="s">
        <v>95</v>
      </c>
      <c r="H31" s="13" t="s">
        <v>13</v>
      </c>
      <c r="I31" s="1">
        <v>66000</v>
      </c>
      <c r="J31" s="1">
        <v>43600</v>
      </c>
      <c r="K31" s="1">
        <f>I31-J31</f>
        <v>22400</v>
      </c>
    </row>
    <row r="32" spans="1:11" ht="75" customHeight="1" x14ac:dyDescent="0.25">
      <c r="A32" s="8">
        <v>2020</v>
      </c>
      <c r="B32" s="8" t="s">
        <v>393</v>
      </c>
      <c r="C32" s="21">
        <v>43931</v>
      </c>
      <c r="D32" s="14" t="s">
        <v>394</v>
      </c>
      <c r="E32" s="14" t="s">
        <v>282</v>
      </c>
      <c r="F32" s="13" t="s">
        <v>224</v>
      </c>
      <c r="G32" s="13" t="s">
        <v>225</v>
      </c>
      <c r="H32" s="13" t="s">
        <v>13</v>
      </c>
      <c r="I32" s="17">
        <v>38007.4</v>
      </c>
      <c r="J32" s="1">
        <v>38007.4</v>
      </c>
      <c r="K32" s="1">
        <f>I32-J32</f>
        <v>0</v>
      </c>
    </row>
    <row r="33" spans="1:11" ht="75" customHeight="1" x14ac:dyDescent="0.25">
      <c r="A33" s="8">
        <v>2020</v>
      </c>
      <c r="B33" s="8" t="s">
        <v>395</v>
      </c>
      <c r="C33" s="21">
        <v>43886</v>
      </c>
      <c r="D33" s="14" t="s">
        <v>396</v>
      </c>
      <c r="E33" s="14" t="s">
        <v>397</v>
      </c>
      <c r="F33" s="13" t="s">
        <v>218</v>
      </c>
      <c r="G33" s="13" t="s">
        <v>219</v>
      </c>
      <c r="H33" s="13" t="s">
        <v>13</v>
      </c>
      <c r="I33" s="1">
        <v>10400</v>
      </c>
      <c r="J33" s="63">
        <v>10400</v>
      </c>
      <c r="K33" s="1">
        <f>I33-J33</f>
        <v>0</v>
      </c>
    </row>
    <row r="34" spans="1:11" ht="93" customHeight="1" x14ac:dyDescent="0.25">
      <c r="A34" s="8">
        <v>2020</v>
      </c>
      <c r="B34" s="8" t="s">
        <v>398</v>
      </c>
      <c r="C34" s="21">
        <v>43888</v>
      </c>
      <c r="D34" s="14" t="s">
        <v>399</v>
      </c>
      <c r="E34" s="14" t="s">
        <v>400</v>
      </c>
      <c r="F34" s="13" t="s">
        <v>294</v>
      </c>
      <c r="G34" s="13" t="s">
        <v>295</v>
      </c>
      <c r="H34" s="13" t="s">
        <v>13</v>
      </c>
      <c r="I34" s="1">
        <v>28000</v>
      </c>
      <c r="J34" s="1">
        <f>10000+10000+6400+1600</f>
        <v>28000</v>
      </c>
      <c r="K34" s="1">
        <f>I34-J34</f>
        <v>0</v>
      </c>
    </row>
    <row r="35" spans="1:11" ht="75" customHeight="1" x14ac:dyDescent="0.25">
      <c r="A35" s="8">
        <v>2020</v>
      </c>
      <c r="B35" s="8" t="s">
        <v>401</v>
      </c>
      <c r="C35" s="21">
        <v>43892</v>
      </c>
      <c r="D35" s="14" t="s">
        <v>402</v>
      </c>
      <c r="E35" s="14" t="s">
        <v>403</v>
      </c>
      <c r="F35" s="13" t="s">
        <v>11</v>
      </c>
      <c r="G35" s="13" t="s">
        <v>12</v>
      </c>
      <c r="H35" s="13" t="s">
        <v>13</v>
      </c>
      <c r="I35" s="1">
        <v>11782</v>
      </c>
      <c r="J35" s="1">
        <v>9291.84</v>
      </c>
      <c r="K35" s="1">
        <f>I35-J35</f>
        <v>2490.16</v>
      </c>
    </row>
    <row r="36" spans="1:11" ht="75" customHeight="1" x14ac:dyDescent="0.25">
      <c r="A36" s="20">
        <v>2020</v>
      </c>
      <c r="B36" s="20" t="s">
        <v>404</v>
      </c>
      <c r="C36" s="23">
        <v>43889</v>
      </c>
      <c r="D36" s="24" t="s">
        <v>405</v>
      </c>
      <c r="E36" s="24" t="s">
        <v>406</v>
      </c>
      <c r="F36" s="18" t="s">
        <v>11</v>
      </c>
      <c r="G36" s="18" t="s">
        <v>12</v>
      </c>
      <c r="H36" s="18" t="s">
        <v>13</v>
      </c>
      <c r="I36" s="19">
        <v>2250</v>
      </c>
      <c r="J36" s="19">
        <v>0</v>
      </c>
      <c r="K36" s="1">
        <f>I36-J36</f>
        <v>2250</v>
      </c>
    </row>
    <row r="37" spans="1:11" ht="75" customHeight="1" x14ac:dyDescent="0.25">
      <c r="A37" s="20">
        <v>2020</v>
      </c>
      <c r="B37" s="20" t="s">
        <v>407</v>
      </c>
      <c r="C37" s="23">
        <v>43889</v>
      </c>
      <c r="D37" s="24" t="s">
        <v>408</v>
      </c>
      <c r="E37" s="24" t="s">
        <v>409</v>
      </c>
      <c r="F37" s="18" t="s">
        <v>176</v>
      </c>
      <c r="G37" s="18" t="s">
        <v>177</v>
      </c>
      <c r="H37" s="18" t="s">
        <v>13</v>
      </c>
      <c r="I37" s="19">
        <v>6873.8</v>
      </c>
      <c r="J37" s="1">
        <v>6873.8</v>
      </c>
      <c r="K37" s="1">
        <f>I37-J37</f>
        <v>0</v>
      </c>
    </row>
    <row r="38" spans="1:11" ht="75" customHeight="1" x14ac:dyDescent="0.25">
      <c r="A38" s="20">
        <v>2020</v>
      </c>
      <c r="B38" s="20" t="s">
        <v>410</v>
      </c>
      <c r="C38" s="23">
        <v>43893</v>
      </c>
      <c r="D38" s="24" t="s">
        <v>411</v>
      </c>
      <c r="E38" s="24" t="s">
        <v>412</v>
      </c>
      <c r="F38" s="18" t="s">
        <v>413</v>
      </c>
      <c r="G38" s="18" t="s">
        <v>414</v>
      </c>
      <c r="H38" s="18" t="s">
        <v>13</v>
      </c>
      <c r="I38" s="19">
        <v>2500</v>
      </c>
      <c r="J38" s="1">
        <v>2500</v>
      </c>
      <c r="K38" s="1">
        <f>I38-J38</f>
        <v>0</v>
      </c>
    </row>
    <row r="39" spans="1:11" ht="71.25" customHeight="1" x14ac:dyDescent="0.25">
      <c r="A39" s="20">
        <v>2020</v>
      </c>
      <c r="B39" s="20" t="s">
        <v>415</v>
      </c>
      <c r="C39" s="23">
        <v>43888</v>
      </c>
      <c r="D39" s="24" t="s">
        <v>416</v>
      </c>
      <c r="E39" s="24" t="s">
        <v>417</v>
      </c>
      <c r="F39" s="18" t="s">
        <v>418</v>
      </c>
      <c r="G39" s="18" t="s">
        <v>419</v>
      </c>
      <c r="H39" s="18" t="s">
        <v>131</v>
      </c>
      <c r="I39" s="19">
        <v>1738.5</v>
      </c>
      <c r="J39" s="63">
        <v>1738.5</v>
      </c>
      <c r="K39" s="1">
        <f>I39-J39</f>
        <v>0</v>
      </c>
    </row>
    <row r="40" spans="1:11" ht="75" customHeight="1" x14ac:dyDescent="0.25">
      <c r="A40" s="20">
        <v>2020</v>
      </c>
      <c r="B40" s="20" t="s">
        <v>420</v>
      </c>
      <c r="C40" s="23">
        <v>43889</v>
      </c>
      <c r="D40" s="24" t="s">
        <v>421</v>
      </c>
      <c r="E40" s="24" t="s">
        <v>422</v>
      </c>
      <c r="F40" s="18" t="s">
        <v>160</v>
      </c>
      <c r="G40" s="18" t="s">
        <v>161</v>
      </c>
      <c r="H40" s="18" t="s">
        <v>13</v>
      </c>
      <c r="I40" s="19">
        <v>2686.43</v>
      </c>
      <c r="J40" s="1">
        <v>2686.43</v>
      </c>
      <c r="K40" s="1">
        <f>I40-J40</f>
        <v>0</v>
      </c>
    </row>
    <row r="41" spans="1:11" ht="75" customHeight="1" x14ac:dyDescent="0.25">
      <c r="A41" s="20">
        <v>2020</v>
      </c>
      <c r="B41" s="20" t="s">
        <v>423</v>
      </c>
      <c r="C41" s="23">
        <v>43895</v>
      </c>
      <c r="D41" s="24" t="s">
        <v>424</v>
      </c>
      <c r="E41" s="24" t="s">
        <v>425</v>
      </c>
      <c r="F41" s="13" t="s">
        <v>346</v>
      </c>
      <c r="G41" s="13" t="s">
        <v>235</v>
      </c>
      <c r="H41" s="18" t="s">
        <v>13</v>
      </c>
      <c r="I41" s="19">
        <v>471.5</v>
      </c>
      <c r="J41" s="1">
        <v>471.5</v>
      </c>
      <c r="K41" s="1">
        <f>I41-J41</f>
        <v>0</v>
      </c>
    </row>
    <row r="42" spans="1:11" ht="75" customHeight="1" x14ac:dyDescent="0.25">
      <c r="A42" s="20">
        <v>2020</v>
      </c>
      <c r="B42" s="20" t="s">
        <v>426</v>
      </c>
      <c r="C42" s="23" t="s">
        <v>427</v>
      </c>
      <c r="D42" s="24" t="s">
        <v>428</v>
      </c>
      <c r="E42" s="24" t="s">
        <v>429</v>
      </c>
      <c r="F42" s="18" t="s">
        <v>296</v>
      </c>
      <c r="G42" s="18" t="s">
        <v>297</v>
      </c>
      <c r="H42" s="18" t="s">
        <v>13</v>
      </c>
      <c r="I42" s="19">
        <v>36100</v>
      </c>
      <c r="J42" s="1">
        <v>36100</v>
      </c>
      <c r="K42" s="1">
        <f>I42-J42</f>
        <v>0</v>
      </c>
    </row>
    <row r="43" spans="1:11" ht="75" customHeight="1" x14ac:dyDescent="0.25">
      <c r="A43" s="20">
        <v>2020</v>
      </c>
      <c r="B43" s="20" t="s">
        <v>430</v>
      </c>
      <c r="C43" s="23">
        <v>43899</v>
      </c>
      <c r="D43" s="24" t="s">
        <v>431</v>
      </c>
      <c r="E43" s="24" t="s">
        <v>432</v>
      </c>
      <c r="F43" s="18" t="s">
        <v>433</v>
      </c>
      <c r="G43" s="25" t="s">
        <v>434</v>
      </c>
      <c r="H43" s="18" t="s">
        <v>13</v>
      </c>
      <c r="I43" s="19">
        <f>52.7+996.51</f>
        <v>1049.21</v>
      </c>
      <c r="J43" s="1">
        <v>1049.21</v>
      </c>
      <c r="K43" s="1">
        <f>I43-J43</f>
        <v>0</v>
      </c>
    </row>
    <row r="44" spans="1:11" ht="75" customHeight="1" x14ac:dyDescent="0.25">
      <c r="A44" s="20">
        <v>2020</v>
      </c>
      <c r="B44" s="20" t="s">
        <v>435</v>
      </c>
      <c r="C44" s="23">
        <v>43921</v>
      </c>
      <c r="D44" s="24" t="s">
        <v>436</v>
      </c>
      <c r="E44" s="24" t="s">
        <v>437</v>
      </c>
      <c r="F44" s="18">
        <v>94108690366</v>
      </c>
      <c r="G44" s="18" t="s">
        <v>15</v>
      </c>
      <c r="H44" s="18" t="s">
        <v>13</v>
      </c>
      <c r="I44" s="19">
        <v>1000</v>
      </c>
      <c r="J44" s="1">
        <v>1000</v>
      </c>
      <c r="K44" s="1">
        <f>I44-J44</f>
        <v>0</v>
      </c>
    </row>
    <row r="45" spans="1:11" ht="75" customHeight="1" x14ac:dyDescent="0.25">
      <c r="A45" s="20">
        <v>2020</v>
      </c>
      <c r="B45" s="20" t="s">
        <v>438</v>
      </c>
      <c r="C45" s="23">
        <v>43935</v>
      </c>
      <c r="D45" s="24" t="s">
        <v>439</v>
      </c>
      <c r="E45" s="24" t="s">
        <v>440</v>
      </c>
      <c r="F45" s="18" t="s">
        <v>441</v>
      </c>
      <c r="G45" s="18" t="s">
        <v>442</v>
      </c>
      <c r="H45" s="18" t="s">
        <v>13</v>
      </c>
      <c r="I45" s="19">
        <v>897</v>
      </c>
      <c r="J45" s="1">
        <v>897</v>
      </c>
      <c r="K45" s="1">
        <f>I45-J45</f>
        <v>0</v>
      </c>
    </row>
    <row r="46" spans="1:11" ht="77.25" customHeight="1" x14ac:dyDescent="0.25">
      <c r="A46" s="20">
        <v>2020</v>
      </c>
      <c r="B46" s="20" t="s">
        <v>443</v>
      </c>
      <c r="C46" s="23">
        <v>43906</v>
      </c>
      <c r="D46" s="24" t="s">
        <v>444</v>
      </c>
      <c r="E46" s="24" t="s">
        <v>445</v>
      </c>
      <c r="F46" s="18" t="s">
        <v>294</v>
      </c>
      <c r="G46" s="18" t="s">
        <v>295</v>
      </c>
      <c r="H46" s="18" t="s">
        <v>13</v>
      </c>
      <c r="I46" s="19">
        <v>22207</v>
      </c>
      <c r="J46" s="1">
        <v>22207</v>
      </c>
      <c r="K46" s="1">
        <f>I46-J46</f>
        <v>0</v>
      </c>
    </row>
    <row r="47" spans="1:11" ht="75" customHeight="1" x14ac:dyDescent="0.25">
      <c r="A47" s="20">
        <v>2020</v>
      </c>
      <c r="B47" s="20" t="s">
        <v>446</v>
      </c>
      <c r="C47" s="23">
        <v>43906</v>
      </c>
      <c r="D47" s="24" t="s">
        <v>447</v>
      </c>
      <c r="E47" s="24" t="s">
        <v>448</v>
      </c>
      <c r="F47" s="18" t="s">
        <v>449</v>
      </c>
      <c r="G47" s="18" t="s">
        <v>147</v>
      </c>
      <c r="H47" s="18" t="s">
        <v>13</v>
      </c>
      <c r="I47" s="19">
        <v>9846</v>
      </c>
      <c r="J47" s="1">
        <f>3282+3282</f>
        <v>6564</v>
      </c>
      <c r="K47" s="1">
        <f>I47-J47</f>
        <v>3282</v>
      </c>
    </row>
    <row r="48" spans="1:11" ht="75" customHeight="1" x14ac:dyDescent="0.25">
      <c r="A48" s="20">
        <v>2020</v>
      </c>
      <c r="B48" s="20" t="s">
        <v>450</v>
      </c>
      <c r="C48" s="23">
        <v>43910</v>
      </c>
      <c r="D48" s="24" t="s">
        <v>451</v>
      </c>
      <c r="E48" s="24" t="s">
        <v>452</v>
      </c>
      <c r="F48" s="18" t="s">
        <v>104</v>
      </c>
      <c r="G48" s="10" t="s">
        <v>105</v>
      </c>
      <c r="H48" s="18" t="s">
        <v>13</v>
      </c>
      <c r="I48" s="19">
        <v>3570.86</v>
      </c>
      <c r="J48" s="1">
        <v>3570.86</v>
      </c>
      <c r="K48" s="1">
        <f>I48-J48</f>
        <v>0</v>
      </c>
    </row>
    <row r="49" spans="1:11" ht="75" customHeight="1" x14ac:dyDescent="0.25">
      <c r="A49" s="20">
        <v>2020</v>
      </c>
      <c r="B49" s="20" t="s">
        <v>453</v>
      </c>
      <c r="C49" s="23">
        <v>43935</v>
      </c>
      <c r="D49" s="24" t="s">
        <v>454</v>
      </c>
      <c r="E49" s="24" t="s">
        <v>455</v>
      </c>
      <c r="F49" s="18" t="s">
        <v>242</v>
      </c>
      <c r="G49" s="18" t="s">
        <v>243</v>
      </c>
      <c r="H49" s="18" t="s">
        <v>13</v>
      </c>
      <c r="I49" s="19">
        <v>25896</v>
      </c>
      <c r="J49" s="1">
        <f>4316+2158+2158+2158+1079+2158+2158+2158+2158+4316</f>
        <v>24817</v>
      </c>
      <c r="K49" s="1">
        <f>I49-J49</f>
        <v>1079</v>
      </c>
    </row>
    <row r="50" spans="1:11" ht="75" customHeight="1" x14ac:dyDescent="0.25">
      <c r="A50" s="20">
        <v>2020</v>
      </c>
      <c r="B50" s="20" t="s">
        <v>245</v>
      </c>
      <c r="C50" s="23">
        <v>43959</v>
      </c>
      <c r="D50" s="24" t="s">
        <v>456</v>
      </c>
      <c r="E50" s="24" t="s">
        <v>457</v>
      </c>
      <c r="F50" s="18">
        <v>12790690155</v>
      </c>
      <c r="G50" s="18" t="s">
        <v>458</v>
      </c>
      <c r="H50" s="18" t="s">
        <v>13</v>
      </c>
      <c r="I50" s="19">
        <v>16425.3</v>
      </c>
      <c r="J50" s="1">
        <v>0</v>
      </c>
      <c r="K50" s="1">
        <f>I50-J50</f>
        <v>16425.3</v>
      </c>
    </row>
    <row r="51" spans="1:11" ht="75" customHeight="1" x14ac:dyDescent="0.25">
      <c r="A51" s="20">
        <v>2020</v>
      </c>
      <c r="B51" s="20" t="s">
        <v>459</v>
      </c>
      <c r="C51" s="23">
        <v>43980</v>
      </c>
      <c r="D51" s="24" t="s">
        <v>460</v>
      </c>
      <c r="E51" s="24" t="s">
        <v>461</v>
      </c>
      <c r="F51" s="18" t="s">
        <v>462</v>
      </c>
      <c r="G51" s="18" t="s">
        <v>463</v>
      </c>
      <c r="H51" s="18" t="s">
        <v>13</v>
      </c>
      <c r="I51" s="19">
        <v>17400</v>
      </c>
      <c r="J51" s="1">
        <v>17400</v>
      </c>
      <c r="K51" s="1">
        <f>I51-J51</f>
        <v>0</v>
      </c>
    </row>
    <row r="52" spans="1:11" ht="98.25" customHeight="1" x14ac:dyDescent="0.25">
      <c r="A52" s="20">
        <v>2020</v>
      </c>
      <c r="B52" s="8" t="s">
        <v>180</v>
      </c>
      <c r="C52" s="23">
        <v>43999</v>
      </c>
      <c r="D52" s="24">
        <v>8273344373</v>
      </c>
      <c r="E52" s="24" t="s">
        <v>464</v>
      </c>
      <c r="F52" s="18" t="s">
        <v>292</v>
      </c>
      <c r="G52" s="18" t="s">
        <v>293</v>
      </c>
      <c r="H52" s="18" t="s">
        <v>13</v>
      </c>
      <c r="I52" s="19">
        <v>49200</v>
      </c>
      <c r="J52" s="1">
        <v>49200</v>
      </c>
      <c r="K52" s="1">
        <f>I52-J52</f>
        <v>0</v>
      </c>
    </row>
    <row r="53" spans="1:11" ht="75" customHeight="1" x14ac:dyDescent="0.25">
      <c r="A53" s="8">
        <v>2020</v>
      </c>
      <c r="B53" s="21" t="s">
        <v>465</v>
      </c>
      <c r="C53" s="21">
        <v>43951</v>
      </c>
      <c r="D53" s="8">
        <v>8276463155</v>
      </c>
      <c r="E53" s="14" t="s">
        <v>466</v>
      </c>
      <c r="F53" s="13" t="s">
        <v>116</v>
      </c>
      <c r="G53" s="8" t="s">
        <v>117</v>
      </c>
      <c r="H53" s="10" t="s">
        <v>13</v>
      </c>
      <c r="I53" s="1">
        <v>80028.666229508191</v>
      </c>
      <c r="J53" s="1">
        <v>80028.67</v>
      </c>
      <c r="K53" s="1">
        <f>I53-J53</f>
        <v>-3.7704918067902327E-3</v>
      </c>
    </row>
    <row r="54" spans="1:11" ht="75" customHeight="1" x14ac:dyDescent="0.25">
      <c r="A54" s="8">
        <v>2020</v>
      </c>
      <c r="B54" s="21" t="s">
        <v>465</v>
      </c>
      <c r="C54" s="21">
        <v>43951</v>
      </c>
      <c r="D54" s="8" t="s">
        <v>467</v>
      </c>
      <c r="E54" s="14" t="s">
        <v>468</v>
      </c>
      <c r="F54" s="13" t="s">
        <v>116</v>
      </c>
      <c r="G54" s="8" t="s">
        <v>117</v>
      </c>
      <c r="H54" s="10" t="s">
        <v>13</v>
      </c>
      <c r="I54" s="1">
        <v>51194.823934426233</v>
      </c>
      <c r="J54" s="1">
        <v>51194.82</v>
      </c>
      <c r="K54" s="1">
        <f>I54-J54</f>
        <v>3.9344262331724167E-3</v>
      </c>
    </row>
    <row r="55" spans="1:11" ht="75" customHeight="1" x14ac:dyDescent="0.25">
      <c r="A55" s="8">
        <v>2020</v>
      </c>
      <c r="B55" s="21" t="s">
        <v>465</v>
      </c>
      <c r="C55" s="21">
        <v>43951</v>
      </c>
      <c r="D55" s="8" t="s">
        <v>469</v>
      </c>
      <c r="E55" s="14" t="s">
        <v>470</v>
      </c>
      <c r="F55" s="13" t="s">
        <v>116</v>
      </c>
      <c r="G55" s="8" t="s">
        <v>117</v>
      </c>
      <c r="H55" s="10" t="s">
        <v>13</v>
      </c>
      <c r="I55" s="1">
        <v>9027.84</v>
      </c>
      <c r="J55" s="1">
        <v>9027.84</v>
      </c>
      <c r="K55" s="1">
        <f>I55-J55</f>
        <v>0</v>
      </c>
    </row>
    <row r="56" spans="1:11" ht="75" customHeight="1" x14ac:dyDescent="0.25">
      <c r="A56" s="8">
        <v>2020</v>
      </c>
      <c r="B56" s="21" t="s">
        <v>465</v>
      </c>
      <c r="C56" s="21">
        <v>43951</v>
      </c>
      <c r="D56" s="8" t="s">
        <v>471</v>
      </c>
      <c r="E56" s="14" t="s">
        <v>472</v>
      </c>
      <c r="F56" s="13" t="s">
        <v>116</v>
      </c>
      <c r="G56" s="8" t="s">
        <v>117</v>
      </c>
      <c r="H56" s="10" t="s">
        <v>13</v>
      </c>
      <c r="I56" s="1">
        <v>6739.2786885245905</v>
      </c>
      <c r="J56" s="1">
        <v>6739.28</v>
      </c>
      <c r="K56" s="1">
        <f>I56-J56</f>
        <v>-1.3114754092384828E-3</v>
      </c>
    </row>
    <row r="57" spans="1:11" ht="75" customHeight="1" x14ac:dyDescent="0.25">
      <c r="A57" s="8">
        <v>2020</v>
      </c>
      <c r="B57" s="21" t="s">
        <v>473</v>
      </c>
      <c r="C57" s="21">
        <v>43998</v>
      </c>
      <c r="D57" s="8" t="s">
        <v>474</v>
      </c>
      <c r="E57" s="14" t="s">
        <v>475</v>
      </c>
      <c r="F57" s="13" t="s">
        <v>56</v>
      </c>
      <c r="G57" s="8" t="s">
        <v>57</v>
      </c>
      <c r="H57" s="10" t="s">
        <v>13</v>
      </c>
      <c r="I57" s="1">
        <v>1569270.67</v>
      </c>
      <c r="J57" s="1">
        <v>304814.76</v>
      </c>
      <c r="K57" s="1">
        <f>I57-J57</f>
        <v>1264455.9099999999</v>
      </c>
    </row>
    <row r="58" spans="1:11" ht="75" customHeight="1" x14ac:dyDescent="0.25">
      <c r="A58" s="8">
        <v>2020</v>
      </c>
      <c r="B58" s="21" t="s">
        <v>473</v>
      </c>
      <c r="C58" s="21">
        <v>43998</v>
      </c>
      <c r="D58" s="8" t="s">
        <v>476</v>
      </c>
      <c r="E58" s="14" t="s">
        <v>100</v>
      </c>
      <c r="F58" s="13" t="s">
        <v>56</v>
      </c>
      <c r="G58" s="8" t="s">
        <v>57</v>
      </c>
      <c r="H58" s="10" t="s">
        <v>13</v>
      </c>
      <c r="I58" s="1">
        <v>67162.115052144625</v>
      </c>
      <c r="J58" s="1">
        <v>6428.79</v>
      </c>
      <c r="K58" s="1">
        <f>I58-J58</f>
        <v>60733.325052144624</v>
      </c>
    </row>
    <row r="59" spans="1:11" ht="75" customHeight="1" x14ac:dyDescent="0.25">
      <c r="A59" s="8">
        <v>2020</v>
      </c>
      <c r="B59" s="21" t="s">
        <v>473</v>
      </c>
      <c r="C59" s="21">
        <v>43998</v>
      </c>
      <c r="D59" s="8" t="s">
        <v>477</v>
      </c>
      <c r="E59" s="14" t="s">
        <v>168</v>
      </c>
      <c r="F59" s="13" t="s">
        <v>56</v>
      </c>
      <c r="G59" s="8" t="s">
        <v>57</v>
      </c>
      <c r="H59" s="10" t="s">
        <v>13</v>
      </c>
      <c r="I59" s="1">
        <v>500528.55853492016</v>
      </c>
      <c r="J59" s="1">
        <v>138702.25</v>
      </c>
      <c r="K59" s="1">
        <f>I59-J59</f>
        <v>361826.30853492016</v>
      </c>
    </row>
    <row r="60" spans="1:11" ht="75" customHeight="1" x14ac:dyDescent="0.25">
      <c r="A60" s="8">
        <v>2020</v>
      </c>
      <c r="B60" s="8" t="s">
        <v>478</v>
      </c>
      <c r="C60" s="33">
        <v>43992</v>
      </c>
      <c r="D60" s="8">
        <v>8276994785</v>
      </c>
      <c r="E60" s="14" t="s">
        <v>479</v>
      </c>
      <c r="F60" s="13" t="s">
        <v>211</v>
      </c>
      <c r="G60" s="8" t="s">
        <v>480</v>
      </c>
      <c r="H60" s="10" t="s">
        <v>13</v>
      </c>
      <c r="I60" s="1">
        <v>89435</v>
      </c>
      <c r="J60" s="1">
        <v>89435</v>
      </c>
      <c r="K60" s="1">
        <f>I60-J60</f>
        <v>0</v>
      </c>
    </row>
    <row r="61" spans="1:11" ht="75" customHeight="1" x14ac:dyDescent="0.25">
      <c r="A61" s="8">
        <v>2020</v>
      </c>
      <c r="B61" s="8" t="s">
        <v>481</v>
      </c>
      <c r="C61" s="33">
        <v>43950</v>
      </c>
      <c r="D61" s="8" t="s">
        <v>482</v>
      </c>
      <c r="E61" s="14" t="s">
        <v>483</v>
      </c>
      <c r="F61" s="13" t="s">
        <v>45</v>
      </c>
      <c r="G61" s="8" t="s">
        <v>46</v>
      </c>
      <c r="H61" s="10" t="s">
        <v>13</v>
      </c>
      <c r="I61" s="1">
        <v>2340</v>
      </c>
      <c r="J61" s="1">
        <v>0</v>
      </c>
      <c r="K61" s="1">
        <f>I61-J61</f>
        <v>2340</v>
      </c>
    </row>
    <row r="62" spans="1:11" ht="75" customHeight="1" x14ac:dyDescent="0.25">
      <c r="A62" s="8">
        <v>2020</v>
      </c>
      <c r="B62" s="8" t="s">
        <v>484</v>
      </c>
      <c r="C62" s="33">
        <v>43955</v>
      </c>
      <c r="D62" s="8" t="s">
        <v>485</v>
      </c>
      <c r="E62" s="14" t="s">
        <v>486</v>
      </c>
      <c r="F62" s="13">
        <v>12878470157</v>
      </c>
      <c r="G62" s="8" t="s">
        <v>158</v>
      </c>
      <c r="H62" s="10" t="s">
        <v>13</v>
      </c>
      <c r="I62" s="1">
        <v>3402</v>
      </c>
      <c r="J62" s="1">
        <f>83.66+189+189+1135.9</f>
        <v>1597.56</v>
      </c>
      <c r="K62" s="1">
        <f>I62-J62</f>
        <v>1804.44</v>
      </c>
    </row>
    <row r="63" spans="1:11" ht="75" customHeight="1" x14ac:dyDescent="0.25">
      <c r="A63" s="8">
        <v>2020</v>
      </c>
      <c r="B63" s="20" t="s">
        <v>487</v>
      </c>
      <c r="C63" s="33">
        <v>43963</v>
      </c>
      <c r="D63" s="8" t="s">
        <v>488</v>
      </c>
      <c r="E63" s="14" t="s">
        <v>489</v>
      </c>
      <c r="F63" s="13" t="s">
        <v>490</v>
      </c>
      <c r="G63" s="8" t="s">
        <v>219</v>
      </c>
      <c r="H63" s="10" t="s">
        <v>13</v>
      </c>
      <c r="I63" s="1">
        <v>6750</v>
      </c>
      <c r="J63" s="1">
        <v>6750</v>
      </c>
      <c r="K63" s="1">
        <f>I63-J63</f>
        <v>0</v>
      </c>
    </row>
    <row r="64" spans="1:11" ht="75" customHeight="1" x14ac:dyDescent="0.25">
      <c r="A64" s="8">
        <v>2020</v>
      </c>
      <c r="B64" s="8" t="s">
        <v>491</v>
      </c>
      <c r="C64" s="21">
        <v>43965</v>
      </c>
      <c r="D64" s="8" t="s">
        <v>492</v>
      </c>
      <c r="E64" s="14" t="s">
        <v>493</v>
      </c>
      <c r="F64" s="13" t="s">
        <v>209</v>
      </c>
      <c r="G64" s="8" t="s">
        <v>494</v>
      </c>
      <c r="H64" s="10" t="s">
        <v>13</v>
      </c>
      <c r="I64" s="34">
        <v>1510</v>
      </c>
      <c r="J64" s="1">
        <v>1510</v>
      </c>
      <c r="K64" s="1">
        <f>I64-J64</f>
        <v>0</v>
      </c>
    </row>
    <row r="65" spans="1:11" ht="75" customHeight="1" x14ac:dyDescent="0.25">
      <c r="A65" s="8">
        <v>2020</v>
      </c>
      <c r="B65" s="8" t="s">
        <v>495</v>
      </c>
      <c r="C65" s="21">
        <v>43966</v>
      </c>
      <c r="D65" s="8" t="s">
        <v>496</v>
      </c>
      <c r="E65" s="14" t="s">
        <v>497</v>
      </c>
      <c r="F65" s="13" t="s">
        <v>88</v>
      </c>
      <c r="G65" s="8" t="s">
        <v>89</v>
      </c>
      <c r="H65" s="10" t="s">
        <v>13</v>
      </c>
      <c r="I65" s="34">
        <v>30336</v>
      </c>
      <c r="J65" s="1">
        <v>30336</v>
      </c>
      <c r="K65" s="1">
        <f>I65-J65</f>
        <v>0</v>
      </c>
    </row>
    <row r="66" spans="1:11" ht="75" customHeight="1" x14ac:dyDescent="0.25">
      <c r="A66" s="8">
        <v>2020</v>
      </c>
      <c r="B66" s="8" t="s">
        <v>498</v>
      </c>
      <c r="C66" s="21">
        <v>43969</v>
      </c>
      <c r="D66" s="8" t="s">
        <v>499</v>
      </c>
      <c r="E66" s="14" t="s">
        <v>500</v>
      </c>
      <c r="F66" s="13" t="s">
        <v>501</v>
      </c>
      <c r="G66" s="8" t="s">
        <v>502</v>
      </c>
      <c r="H66" s="10" t="s">
        <v>13</v>
      </c>
      <c r="I66" s="34">
        <v>1307.9000000000001</v>
      </c>
      <c r="J66" s="1">
        <v>1307.9000000000001</v>
      </c>
      <c r="K66" s="1">
        <f>I66-J66</f>
        <v>0</v>
      </c>
    </row>
    <row r="67" spans="1:11" ht="75" customHeight="1" x14ac:dyDescent="0.25">
      <c r="A67" s="8">
        <v>2020</v>
      </c>
      <c r="B67" s="8" t="s">
        <v>503</v>
      </c>
      <c r="C67" s="21">
        <v>43969</v>
      </c>
      <c r="D67" s="8" t="s">
        <v>504</v>
      </c>
      <c r="E67" s="14" t="s">
        <v>505</v>
      </c>
      <c r="F67" s="13" t="s">
        <v>82</v>
      </c>
      <c r="G67" s="8" t="s">
        <v>117</v>
      </c>
      <c r="H67" s="10" t="s">
        <v>13</v>
      </c>
      <c r="I67" s="34">
        <v>0</v>
      </c>
      <c r="J67" s="1">
        <v>0</v>
      </c>
      <c r="K67" s="1">
        <f>I67-J67</f>
        <v>0</v>
      </c>
    </row>
    <row r="68" spans="1:11" ht="75" customHeight="1" x14ac:dyDescent="0.25">
      <c r="A68" s="11">
        <v>2020</v>
      </c>
      <c r="B68" s="11" t="s">
        <v>198</v>
      </c>
      <c r="C68" s="35">
        <v>44102</v>
      </c>
      <c r="D68" s="11" t="s">
        <v>506</v>
      </c>
      <c r="E68" s="16" t="s">
        <v>507</v>
      </c>
      <c r="F68" s="15" t="s">
        <v>157</v>
      </c>
      <c r="G68" s="11" t="s">
        <v>508</v>
      </c>
      <c r="H68" s="12" t="s">
        <v>13</v>
      </c>
      <c r="I68" s="36">
        <v>1701</v>
      </c>
      <c r="J68" s="1">
        <v>949.15</v>
      </c>
      <c r="K68" s="1">
        <f>I68-J68</f>
        <v>751.85</v>
      </c>
    </row>
    <row r="69" spans="1:11" ht="75" customHeight="1" x14ac:dyDescent="0.25">
      <c r="A69" s="8">
        <v>2020</v>
      </c>
      <c r="B69" s="8" t="s">
        <v>509</v>
      </c>
      <c r="C69" s="21">
        <v>43966</v>
      </c>
      <c r="D69" s="8" t="s">
        <v>510</v>
      </c>
      <c r="E69" s="14" t="s">
        <v>511</v>
      </c>
      <c r="F69" s="13" t="s">
        <v>512</v>
      </c>
      <c r="G69" s="8" t="s">
        <v>513</v>
      </c>
      <c r="H69" s="10" t="s">
        <v>13</v>
      </c>
      <c r="I69" s="34">
        <v>809</v>
      </c>
      <c r="J69" s="1">
        <v>799.44</v>
      </c>
      <c r="K69" s="1">
        <f>I69-J69</f>
        <v>9.5599999999999454</v>
      </c>
    </row>
    <row r="70" spans="1:11" ht="75" customHeight="1" x14ac:dyDescent="0.25">
      <c r="A70" s="8">
        <v>2020</v>
      </c>
      <c r="B70" s="8" t="s">
        <v>514</v>
      </c>
      <c r="C70" s="21">
        <v>43970</v>
      </c>
      <c r="D70" s="8" t="s">
        <v>515</v>
      </c>
      <c r="E70" s="14" t="s">
        <v>516</v>
      </c>
      <c r="F70" s="13" t="s">
        <v>127</v>
      </c>
      <c r="G70" s="8" t="s">
        <v>517</v>
      </c>
      <c r="H70" s="10" t="s">
        <v>13</v>
      </c>
      <c r="I70" s="34">
        <v>24599</v>
      </c>
      <c r="J70" s="1">
        <v>24599</v>
      </c>
      <c r="K70" s="1">
        <f>I70-J70</f>
        <v>0</v>
      </c>
    </row>
    <row r="71" spans="1:11" ht="75" customHeight="1" x14ac:dyDescent="0.25">
      <c r="A71" s="8">
        <v>2020</v>
      </c>
      <c r="B71" s="8" t="s">
        <v>518</v>
      </c>
      <c r="C71" s="21">
        <v>43978</v>
      </c>
      <c r="D71" s="8" t="s">
        <v>519</v>
      </c>
      <c r="E71" s="14" t="s">
        <v>520</v>
      </c>
      <c r="F71" s="13"/>
      <c r="G71" s="8" t="s">
        <v>254</v>
      </c>
      <c r="H71" s="10" t="s">
        <v>13</v>
      </c>
      <c r="I71" s="1">
        <v>2000</v>
      </c>
      <c r="J71" s="1">
        <v>2000</v>
      </c>
      <c r="K71" s="1">
        <f>I71-J71</f>
        <v>0</v>
      </c>
    </row>
    <row r="72" spans="1:11" ht="75" customHeight="1" x14ac:dyDescent="0.25">
      <c r="A72" s="8">
        <v>2020</v>
      </c>
      <c r="B72" s="8" t="s">
        <v>253</v>
      </c>
      <c r="C72" s="21">
        <v>43990</v>
      </c>
      <c r="D72" s="8" t="s">
        <v>521</v>
      </c>
      <c r="E72" s="14" t="s">
        <v>522</v>
      </c>
      <c r="F72" s="13" t="s">
        <v>119</v>
      </c>
      <c r="G72" s="10" t="s">
        <v>120</v>
      </c>
      <c r="H72" s="13" t="s">
        <v>13</v>
      </c>
      <c r="I72" s="1">
        <v>100000</v>
      </c>
      <c r="J72" s="1">
        <v>100000</v>
      </c>
      <c r="K72" s="1">
        <f>I72-J72</f>
        <v>0</v>
      </c>
    </row>
    <row r="73" spans="1:11" ht="75" customHeight="1" x14ac:dyDescent="0.25">
      <c r="A73" s="8">
        <v>2020</v>
      </c>
      <c r="B73" s="8" t="s">
        <v>523</v>
      </c>
      <c r="C73" s="21">
        <v>43978</v>
      </c>
      <c r="D73" s="8" t="s">
        <v>524</v>
      </c>
      <c r="E73" s="14" t="s">
        <v>525</v>
      </c>
      <c r="F73" s="13" t="s">
        <v>76</v>
      </c>
      <c r="G73" s="8" t="s">
        <v>77</v>
      </c>
      <c r="H73" s="13" t="s">
        <v>13</v>
      </c>
      <c r="I73" s="34">
        <v>13300</v>
      </c>
      <c r="J73" s="1">
        <v>13300</v>
      </c>
      <c r="K73" s="1">
        <f>I73-J73</f>
        <v>0</v>
      </c>
    </row>
    <row r="74" spans="1:11" ht="75" customHeight="1" x14ac:dyDescent="0.25">
      <c r="A74" s="8">
        <v>2020</v>
      </c>
      <c r="B74" s="8" t="s">
        <v>526</v>
      </c>
      <c r="C74" s="21">
        <v>43999</v>
      </c>
      <c r="D74" s="8">
        <v>8311925180</v>
      </c>
      <c r="E74" s="14" t="s">
        <v>527</v>
      </c>
      <c r="F74" s="13" t="s">
        <v>68</v>
      </c>
      <c r="G74" s="8" t="s">
        <v>69</v>
      </c>
      <c r="H74" s="13" t="s">
        <v>13</v>
      </c>
      <c r="I74" s="34">
        <v>45000</v>
      </c>
      <c r="J74" s="1">
        <v>45000</v>
      </c>
      <c r="K74" s="1">
        <f>I74-J74</f>
        <v>0</v>
      </c>
    </row>
    <row r="75" spans="1:11" ht="75" customHeight="1" x14ac:dyDescent="0.25">
      <c r="A75" s="8">
        <v>2020</v>
      </c>
      <c r="B75" s="8" t="s">
        <v>528</v>
      </c>
      <c r="C75" s="21">
        <v>43989</v>
      </c>
      <c r="D75" s="8" t="s">
        <v>529</v>
      </c>
      <c r="E75" s="14" t="s">
        <v>530</v>
      </c>
      <c r="F75" s="13" t="s">
        <v>512</v>
      </c>
      <c r="G75" s="8" t="s">
        <v>513</v>
      </c>
      <c r="H75" s="13" t="s">
        <v>13</v>
      </c>
      <c r="I75" s="34">
        <v>415</v>
      </c>
      <c r="J75" s="1">
        <v>393.36</v>
      </c>
      <c r="K75" s="1">
        <f>I75-J75</f>
        <v>21.639999999999986</v>
      </c>
    </row>
    <row r="76" spans="1:11" ht="75" customHeight="1" x14ac:dyDescent="0.25">
      <c r="A76" s="8">
        <v>2020</v>
      </c>
      <c r="B76" s="8" t="s">
        <v>531</v>
      </c>
      <c r="C76" s="21">
        <v>43990</v>
      </c>
      <c r="D76" s="8" t="s">
        <v>532</v>
      </c>
      <c r="E76" s="14" t="s">
        <v>533</v>
      </c>
      <c r="F76" s="13" t="s">
        <v>232</v>
      </c>
      <c r="G76" s="8" t="s">
        <v>233</v>
      </c>
      <c r="H76" s="13" t="s">
        <v>13</v>
      </c>
      <c r="I76" s="34">
        <v>9000</v>
      </c>
      <c r="J76" s="1">
        <v>9000</v>
      </c>
      <c r="K76" s="1">
        <f>I76-J76</f>
        <v>0</v>
      </c>
    </row>
    <row r="77" spans="1:11" ht="75" customHeight="1" x14ac:dyDescent="0.25">
      <c r="A77" s="8">
        <v>2020</v>
      </c>
      <c r="B77" s="8" t="s">
        <v>534</v>
      </c>
      <c r="C77" s="21">
        <v>43994</v>
      </c>
      <c r="D77" s="8" t="s">
        <v>535</v>
      </c>
      <c r="E77" s="14" t="s">
        <v>536</v>
      </c>
      <c r="F77" s="13" t="s">
        <v>90</v>
      </c>
      <c r="G77" s="8" t="s">
        <v>91</v>
      </c>
      <c r="H77" s="13" t="s">
        <v>13</v>
      </c>
      <c r="I77" s="34">
        <v>930</v>
      </c>
      <c r="J77" s="1">
        <v>930</v>
      </c>
      <c r="K77" s="1">
        <f>I77-J77</f>
        <v>0</v>
      </c>
    </row>
    <row r="78" spans="1:11" ht="75" customHeight="1" x14ac:dyDescent="0.25">
      <c r="A78" s="20">
        <v>2020</v>
      </c>
      <c r="B78" s="8" t="s">
        <v>537</v>
      </c>
      <c r="C78" s="21">
        <v>43980</v>
      </c>
      <c r="D78" s="20" t="s">
        <v>538</v>
      </c>
      <c r="E78" s="24" t="s">
        <v>539</v>
      </c>
      <c r="F78" s="18" t="s">
        <v>45</v>
      </c>
      <c r="G78" s="20" t="s">
        <v>46</v>
      </c>
      <c r="H78" s="18" t="s">
        <v>13</v>
      </c>
      <c r="I78" s="37">
        <v>30251.64</v>
      </c>
      <c r="J78" s="1">
        <v>30251.64</v>
      </c>
      <c r="K78" s="1">
        <f>I78-J78</f>
        <v>0</v>
      </c>
    </row>
    <row r="79" spans="1:11" ht="75" customHeight="1" x14ac:dyDescent="0.25">
      <c r="A79" s="20">
        <v>2020</v>
      </c>
      <c r="B79" s="8" t="s">
        <v>540</v>
      </c>
      <c r="C79" s="21">
        <v>43992</v>
      </c>
      <c r="D79" s="20" t="s">
        <v>541</v>
      </c>
      <c r="E79" s="24" t="s">
        <v>542</v>
      </c>
      <c r="F79" s="18" t="s">
        <v>94</v>
      </c>
      <c r="G79" s="20" t="s">
        <v>95</v>
      </c>
      <c r="H79" s="18" t="s">
        <v>13</v>
      </c>
      <c r="I79" s="37">
        <v>119950</v>
      </c>
      <c r="J79" s="1">
        <v>0</v>
      </c>
      <c r="K79" s="1">
        <f>I79-J79</f>
        <v>119950</v>
      </c>
    </row>
    <row r="80" spans="1:11" ht="75" customHeight="1" x14ac:dyDescent="0.25">
      <c r="A80" s="20">
        <v>2020</v>
      </c>
      <c r="B80" s="9" t="s">
        <v>543</v>
      </c>
      <c r="C80" s="22">
        <v>44196</v>
      </c>
      <c r="D80" s="20" t="s">
        <v>544</v>
      </c>
      <c r="E80" s="24" t="s">
        <v>545</v>
      </c>
      <c r="F80" s="18" t="s">
        <v>249</v>
      </c>
      <c r="G80" s="20" t="s">
        <v>250</v>
      </c>
      <c r="H80" s="18" t="s">
        <v>13</v>
      </c>
      <c r="I80" s="37">
        <v>19197.599999999999</v>
      </c>
      <c r="J80" s="1">
        <v>19197.599999999999</v>
      </c>
      <c r="K80" s="1">
        <f>I80-J80</f>
        <v>0</v>
      </c>
    </row>
    <row r="81" spans="1:11" ht="75" customHeight="1" x14ac:dyDescent="0.25">
      <c r="A81" s="20">
        <v>2020</v>
      </c>
      <c r="B81" s="8" t="s">
        <v>546</v>
      </c>
      <c r="C81" s="21">
        <v>43999</v>
      </c>
      <c r="D81" s="20" t="s">
        <v>547</v>
      </c>
      <c r="E81" s="24" t="s">
        <v>548</v>
      </c>
      <c r="F81" s="18" t="s">
        <v>549</v>
      </c>
      <c r="G81" s="20" t="s">
        <v>550</v>
      </c>
      <c r="H81" s="18" t="s">
        <v>13</v>
      </c>
      <c r="I81" s="37">
        <v>6000</v>
      </c>
      <c r="J81" s="1">
        <v>6000</v>
      </c>
      <c r="K81" s="1">
        <f>I81-J81</f>
        <v>0</v>
      </c>
    </row>
    <row r="82" spans="1:11" ht="75" customHeight="1" x14ac:dyDescent="0.25">
      <c r="A82" s="20">
        <v>2020</v>
      </c>
      <c r="B82" s="8" t="s">
        <v>551</v>
      </c>
      <c r="C82" s="21">
        <v>43983</v>
      </c>
      <c r="D82" s="20" t="s">
        <v>552</v>
      </c>
      <c r="E82" s="24" t="s">
        <v>553</v>
      </c>
      <c r="F82" s="18" t="s">
        <v>554</v>
      </c>
      <c r="G82" s="20" t="s">
        <v>555</v>
      </c>
      <c r="H82" s="18" t="s">
        <v>13</v>
      </c>
      <c r="I82" s="37">
        <v>5000</v>
      </c>
      <c r="J82" s="1">
        <v>5000</v>
      </c>
      <c r="K82" s="1">
        <f>I82-J82</f>
        <v>0</v>
      </c>
    </row>
    <row r="83" spans="1:11" ht="75" customHeight="1" x14ac:dyDescent="0.25">
      <c r="A83" s="20">
        <v>2020</v>
      </c>
      <c r="B83" s="8" t="s">
        <v>136</v>
      </c>
      <c r="C83" s="21">
        <v>44188</v>
      </c>
      <c r="D83" s="20" t="s">
        <v>556</v>
      </c>
      <c r="E83" s="24" t="s">
        <v>557</v>
      </c>
      <c r="F83" s="18" t="s">
        <v>558</v>
      </c>
      <c r="G83" s="20" t="s">
        <v>559</v>
      </c>
      <c r="H83" s="18" t="s">
        <v>13</v>
      </c>
      <c r="I83" s="37">
        <v>332</v>
      </c>
      <c r="J83" s="1">
        <v>0</v>
      </c>
      <c r="K83" s="1">
        <f>I83-J83</f>
        <v>332</v>
      </c>
    </row>
    <row r="84" spans="1:11" ht="75" customHeight="1" x14ac:dyDescent="0.25">
      <c r="A84" s="20">
        <v>2020</v>
      </c>
      <c r="B84" s="8" t="s">
        <v>560</v>
      </c>
      <c r="C84" s="21">
        <v>43999</v>
      </c>
      <c r="D84" s="20" t="s">
        <v>561</v>
      </c>
      <c r="E84" s="24" t="s">
        <v>562</v>
      </c>
      <c r="F84" s="18" t="s">
        <v>25</v>
      </c>
      <c r="G84" s="10" t="s">
        <v>26</v>
      </c>
      <c r="H84" s="18" t="s">
        <v>13</v>
      </c>
      <c r="I84" s="37">
        <v>12557.37</v>
      </c>
      <c r="J84" s="1">
        <v>12557.37</v>
      </c>
      <c r="K84" s="1">
        <f>I84-J84</f>
        <v>0</v>
      </c>
    </row>
    <row r="85" spans="1:11" ht="75" customHeight="1" x14ac:dyDescent="0.25">
      <c r="A85" s="20">
        <v>2020</v>
      </c>
      <c r="B85" s="8" t="s">
        <v>563</v>
      </c>
      <c r="C85" s="21">
        <v>43999</v>
      </c>
      <c r="D85" s="20" t="s">
        <v>564</v>
      </c>
      <c r="E85" s="24" t="s">
        <v>565</v>
      </c>
      <c r="F85" s="18" t="s">
        <v>50</v>
      </c>
      <c r="G85" s="20" t="s">
        <v>51</v>
      </c>
      <c r="H85" s="18" t="s">
        <v>13</v>
      </c>
      <c r="I85" s="37">
        <v>16143.47</v>
      </c>
      <c r="J85" s="1">
        <v>16143.47</v>
      </c>
      <c r="K85" s="1">
        <f>I85-J85</f>
        <v>0</v>
      </c>
    </row>
    <row r="86" spans="1:11" ht="75" customHeight="1" x14ac:dyDescent="0.25">
      <c r="A86" s="20">
        <v>2020</v>
      </c>
      <c r="B86" s="8" t="s">
        <v>566</v>
      </c>
      <c r="C86" s="21">
        <v>43999</v>
      </c>
      <c r="D86" s="20" t="s">
        <v>567</v>
      </c>
      <c r="E86" s="20" t="s">
        <v>568</v>
      </c>
      <c r="F86" s="18" t="s">
        <v>98</v>
      </c>
      <c r="G86" s="20" t="s">
        <v>99</v>
      </c>
      <c r="H86" s="18" t="s">
        <v>13</v>
      </c>
      <c r="I86" s="37">
        <v>13000</v>
      </c>
      <c r="J86" s="1">
        <v>13000</v>
      </c>
      <c r="K86" s="1">
        <f>I86-J86</f>
        <v>0</v>
      </c>
    </row>
    <row r="87" spans="1:11" ht="75" customHeight="1" x14ac:dyDescent="0.25">
      <c r="A87" s="20">
        <v>2020</v>
      </c>
      <c r="B87" s="8" t="s">
        <v>257</v>
      </c>
      <c r="C87" s="21">
        <v>44018</v>
      </c>
      <c r="D87" s="20" t="s">
        <v>569</v>
      </c>
      <c r="E87" s="24" t="s">
        <v>570</v>
      </c>
      <c r="F87" s="18" t="s">
        <v>199</v>
      </c>
      <c r="G87" s="20" t="s">
        <v>200</v>
      </c>
      <c r="H87" s="18" t="s">
        <v>13</v>
      </c>
      <c r="I87" s="37">
        <v>23330</v>
      </c>
      <c r="J87" s="1">
        <v>23330</v>
      </c>
      <c r="K87" s="1">
        <f>I87-J87</f>
        <v>0</v>
      </c>
    </row>
    <row r="88" spans="1:11" ht="75" customHeight="1" x14ac:dyDescent="0.25">
      <c r="A88" s="20">
        <v>2020</v>
      </c>
      <c r="B88" s="8" t="s">
        <v>571</v>
      </c>
      <c r="C88" s="21">
        <v>44025</v>
      </c>
      <c r="D88" s="20" t="s">
        <v>572</v>
      </c>
      <c r="E88" s="24" t="s">
        <v>573</v>
      </c>
      <c r="F88" s="18" t="s">
        <v>116</v>
      </c>
      <c r="G88" s="8" t="s">
        <v>117</v>
      </c>
      <c r="H88" s="18" t="s">
        <v>13</v>
      </c>
      <c r="I88" s="37">
        <v>66152.899999999994</v>
      </c>
      <c r="J88" s="1">
        <v>66152.899999999994</v>
      </c>
      <c r="K88" s="1">
        <f>I88-J88</f>
        <v>0</v>
      </c>
    </row>
    <row r="89" spans="1:11" ht="75" customHeight="1" x14ac:dyDescent="0.25">
      <c r="A89" s="20">
        <v>2020</v>
      </c>
      <c r="B89" s="8" t="s">
        <v>574</v>
      </c>
      <c r="C89" s="21">
        <v>43999</v>
      </c>
      <c r="D89" s="20" t="s">
        <v>575</v>
      </c>
      <c r="E89" s="24" t="s">
        <v>576</v>
      </c>
      <c r="F89" s="18" t="s">
        <v>577</v>
      </c>
      <c r="G89" s="20" t="s">
        <v>578</v>
      </c>
      <c r="H89" s="18" t="s">
        <v>13</v>
      </c>
      <c r="I89" s="37">
        <v>1000</v>
      </c>
      <c r="J89" s="1">
        <v>1000</v>
      </c>
      <c r="K89" s="1">
        <f>I89-J89</f>
        <v>0</v>
      </c>
    </row>
    <row r="90" spans="1:11" ht="75" customHeight="1" x14ac:dyDescent="0.25">
      <c r="A90" s="20">
        <v>2020</v>
      </c>
      <c r="B90" s="8" t="s">
        <v>579</v>
      </c>
      <c r="C90" s="21">
        <v>43994</v>
      </c>
      <c r="D90" s="20" t="s">
        <v>580</v>
      </c>
      <c r="E90" s="24" t="s">
        <v>581</v>
      </c>
      <c r="F90" s="18" t="s">
        <v>582</v>
      </c>
      <c r="G90" s="20" t="s">
        <v>583</v>
      </c>
      <c r="H90" s="18" t="s">
        <v>13</v>
      </c>
      <c r="I90" s="37">
        <v>125</v>
      </c>
      <c r="J90" s="1">
        <v>125</v>
      </c>
      <c r="K90" s="1">
        <f>I90-J90</f>
        <v>0</v>
      </c>
    </row>
    <row r="91" spans="1:11" ht="75" customHeight="1" x14ac:dyDescent="0.25">
      <c r="A91" s="20">
        <v>2020</v>
      </c>
      <c r="B91" s="8" t="s">
        <v>584</v>
      </c>
      <c r="C91" s="21">
        <v>43991</v>
      </c>
      <c r="D91" s="20" t="s">
        <v>585</v>
      </c>
      <c r="E91" s="24" t="s">
        <v>586</v>
      </c>
      <c r="F91" s="18" t="s">
        <v>74</v>
      </c>
      <c r="G91" s="20" t="s">
        <v>75</v>
      </c>
      <c r="H91" s="18" t="s">
        <v>13</v>
      </c>
      <c r="I91" s="37">
        <v>1046.18</v>
      </c>
      <c r="J91" s="1">
        <v>1046.18</v>
      </c>
      <c r="K91" s="1">
        <f>I91-J91</f>
        <v>0</v>
      </c>
    </row>
    <row r="92" spans="1:11" ht="75" customHeight="1" x14ac:dyDescent="0.25">
      <c r="A92" s="20">
        <v>2020</v>
      </c>
      <c r="B92" s="8" t="s">
        <v>587</v>
      </c>
      <c r="C92" s="21">
        <v>43994</v>
      </c>
      <c r="D92" s="20" t="s">
        <v>588</v>
      </c>
      <c r="E92" s="24" t="s">
        <v>589</v>
      </c>
      <c r="F92" s="18" t="s">
        <v>44</v>
      </c>
      <c r="G92" s="13" t="s">
        <v>234</v>
      </c>
      <c r="H92" s="18" t="s">
        <v>13</v>
      </c>
      <c r="I92" s="37">
        <v>32000</v>
      </c>
      <c r="J92" s="1">
        <f>3667.5+5600+5550+10600</f>
        <v>25417.5</v>
      </c>
      <c r="K92" s="1">
        <f>I92-J92</f>
        <v>6582.5</v>
      </c>
    </row>
    <row r="93" spans="1:11" ht="75" customHeight="1" x14ac:dyDescent="0.25">
      <c r="A93" s="20">
        <v>2020</v>
      </c>
      <c r="B93" s="8" t="s">
        <v>590</v>
      </c>
      <c r="C93" s="21">
        <v>44014</v>
      </c>
      <c r="D93" s="20" t="s">
        <v>591</v>
      </c>
      <c r="E93" s="24" t="s">
        <v>592</v>
      </c>
      <c r="F93" s="8">
        <v>14530051003</v>
      </c>
      <c r="G93" s="10" t="s">
        <v>145</v>
      </c>
      <c r="H93" s="18" t="s">
        <v>13</v>
      </c>
      <c r="I93" s="37">
        <v>85550</v>
      </c>
      <c r="J93" s="1">
        <v>85550</v>
      </c>
      <c r="K93" s="1">
        <f>I93-J93</f>
        <v>0</v>
      </c>
    </row>
    <row r="94" spans="1:11" ht="75" customHeight="1" x14ac:dyDescent="0.25">
      <c r="A94" s="20">
        <v>2020</v>
      </c>
      <c r="B94" s="8" t="s">
        <v>593</v>
      </c>
      <c r="C94" s="21">
        <v>44005</v>
      </c>
      <c r="D94" s="20" t="s">
        <v>594</v>
      </c>
      <c r="E94" s="24" t="s">
        <v>461</v>
      </c>
      <c r="F94" s="18" t="s">
        <v>78</v>
      </c>
      <c r="G94" s="20" t="s">
        <v>79</v>
      </c>
      <c r="H94" s="18" t="s">
        <v>13</v>
      </c>
      <c r="I94" s="37">
        <v>3500</v>
      </c>
      <c r="J94" s="1">
        <v>2000</v>
      </c>
      <c r="K94" s="1">
        <f>I94-J94</f>
        <v>1500</v>
      </c>
    </row>
    <row r="95" spans="1:11" ht="75" customHeight="1" x14ac:dyDescent="0.25">
      <c r="A95" s="20">
        <v>2020</v>
      </c>
      <c r="B95" s="8" t="s">
        <v>595</v>
      </c>
      <c r="C95" s="21">
        <v>44005</v>
      </c>
      <c r="D95" s="20" t="s">
        <v>596</v>
      </c>
      <c r="E95" s="24" t="s">
        <v>597</v>
      </c>
      <c r="F95" s="18" t="s">
        <v>267</v>
      </c>
      <c r="G95" s="20" t="s">
        <v>268</v>
      </c>
      <c r="H95" s="18" t="s">
        <v>13</v>
      </c>
      <c r="I95" s="37">
        <v>5000</v>
      </c>
      <c r="J95" s="1">
        <f>565+565</f>
        <v>1130</v>
      </c>
      <c r="K95" s="1">
        <f>I95-J95</f>
        <v>3870</v>
      </c>
    </row>
    <row r="96" spans="1:11" ht="75" customHeight="1" x14ac:dyDescent="0.25">
      <c r="A96" s="20">
        <v>2020</v>
      </c>
      <c r="B96" s="8" t="s">
        <v>598</v>
      </c>
      <c r="C96" s="21">
        <v>44007</v>
      </c>
      <c r="D96" s="20" t="s">
        <v>599</v>
      </c>
      <c r="E96" s="24" t="s">
        <v>600</v>
      </c>
      <c r="F96" s="18" t="s">
        <v>601</v>
      </c>
      <c r="G96" s="20" t="s">
        <v>602</v>
      </c>
      <c r="H96" s="18" t="s">
        <v>13</v>
      </c>
      <c r="I96" s="37">
        <v>55773.36</v>
      </c>
      <c r="J96" s="1">
        <v>55773.36</v>
      </c>
      <c r="K96" s="1">
        <f>I96-J96</f>
        <v>0</v>
      </c>
    </row>
    <row r="97" spans="1:11" ht="75" customHeight="1" x14ac:dyDescent="0.25">
      <c r="A97" s="20">
        <v>2020</v>
      </c>
      <c r="B97" s="8" t="s">
        <v>603</v>
      </c>
      <c r="C97" s="21">
        <v>44019</v>
      </c>
      <c r="D97" s="20" t="s">
        <v>604</v>
      </c>
      <c r="E97" s="24" t="s">
        <v>605</v>
      </c>
      <c r="F97" s="18" t="s">
        <v>18</v>
      </c>
      <c r="G97" s="20" t="s">
        <v>19</v>
      </c>
      <c r="H97" s="18" t="s">
        <v>13</v>
      </c>
      <c r="I97" s="37">
        <v>39900</v>
      </c>
      <c r="J97" s="1">
        <f>19950+13300</f>
        <v>33250</v>
      </c>
      <c r="K97" s="1">
        <f>I97-J97</f>
        <v>6650</v>
      </c>
    </row>
    <row r="98" spans="1:11" ht="132" customHeight="1" x14ac:dyDescent="0.25">
      <c r="A98" s="20">
        <v>2020</v>
      </c>
      <c r="B98" s="8" t="s">
        <v>606</v>
      </c>
      <c r="C98" s="21">
        <v>44027</v>
      </c>
      <c r="D98" s="20" t="s">
        <v>607</v>
      </c>
      <c r="E98" s="24" t="s">
        <v>608</v>
      </c>
      <c r="F98" s="18" t="s">
        <v>276</v>
      </c>
      <c r="G98" s="20" t="s">
        <v>277</v>
      </c>
      <c r="H98" s="18" t="s">
        <v>13</v>
      </c>
      <c r="I98" s="37">
        <v>3704.4</v>
      </c>
      <c r="J98" s="1">
        <f>3704.4</f>
        <v>3704.4</v>
      </c>
      <c r="K98" s="1">
        <f>I98-J98</f>
        <v>0</v>
      </c>
    </row>
    <row r="99" spans="1:11" ht="75" customHeight="1" x14ac:dyDescent="0.25">
      <c r="A99" s="20">
        <v>2020</v>
      </c>
      <c r="B99" s="8" t="s">
        <v>609</v>
      </c>
      <c r="C99" s="21">
        <v>44025</v>
      </c>
      <c r="D99" s="20">
        <v>8350400811</v>
      </c>
      <c r="E99" s="24" t="s">
        <v>610</v>
      </c>
      <c r="F99" s="18" t="s">
        <v>44</v>
      </c>
      <c r="G99" s="13" t="s">
        <v>234</v>
      </c>
      <c r="H99" s="18" t="s">
        <v>13</v>
      </c>
      <c r="I99" s="37">
        <v>204342.5</v>
      </c>
      <c r="J99" s="1">
        <v>171993</v>
      </c>
      <c r="K99" s="1">
        <f>I99-J99</f>
        <v>32349.5</v>
      </c>
    </row>
    <row r="100" spans="1:11" ht="93" customHeight="1" x14ac:dyDescent="0.25">
      <c r="A100" s="20">
        <v>2020</v>
      </c>
      <c r="B100" s="8" t="s">
        <v>611</v>
      </c>
      <c r="C100" s="21">
        <v>44014</v>
      </c>
      <c r="D100" s="20" t="s">
        <v>612</v>
      </c>
      <c r="E100" s="24" t="s">
        <v>613</v>
      </c>
      <c r="F100" s="18" t="s">
        <v>116</v>
      </c>
      <c r="G100" s="20" t="s">
        <v>117</v>
      </c>
      <c r="H100" s="18" t="s">
        <v>13</v>
      </c>
      <c r="I100" s="37">
        <v>32200</v>
      </c>
      <c r="J100" s="1">
        <v>22056.67</v>
      </c>
      <c r="K100" s="1">
        <f>I100-J100</f>
        <v>10143.330000000002</v>
      </c>
    </row>
    <row r="101" spans="1:11" ht="93" customHeight="1" x14ac:dyDescent="0.25">
      <c r="A101" s="20">
        <v>2020</v>
      </c>
      <c r="B101" s="8" t="s">
        <v>614</v>
      </c>
      <c r="C101" s="21">
        <v>44018</v>
      </c>
      <c r="D101" s="20" t="s">
        <v>615</v>
      </c>
      <c r="E101" s="24" t="s">
        <v>616</v>
      </c>
      <c r="F101" s="18" t="s">
        <v>205</v>
      </c>
      <c r="G101" s="20" t="s">
        <v>206</v>
      </c>
      <c r="H101" s="18" t="s">
        <v>13</v>
      </c>
      <c r="I101" s="39">
        <v>4800</v>
      </c>
      <c r="J101" s="1">
        <v>2400</v>
      </c>
      <c r="K101" s="1">
        <f>I101-J101</f>
        <v>2400</v>
      </c>
    </row>
    <row r="102" spans="1:11" ht="75" customHeight="1" x14ac:dyDescent="0.25">
      <c r="A102" s="20">
        <v>2020</v>
      </c>
      <c r="B102" s="8" t="s">
        <v>617</v>
      </c>
      <c r="C102" s="21">
        <v>44018</v>
      </c>
      <c r="D102" s="20" t="s">
        <v>618</v>
      </c>
      <c r="E102" s="24" t="s">
        <v>619</v>
      </c>
      <c r="F102" s="18" t="s">
        <v>104</v>
      </c>
      <c r="G102" s="10" t="s">
        <v>105</v>
      </c>
      <c r="H102" s="18" t="s">
        <v>13</v>
      </c>
      <c r="I102" s="37">
        <v>1887</v>
      </c>
      <c r="J102" s="1">
        <v>1887</v>
      </c>
      <c r="K102" s="1">
        <f>I102-J102</f>
        <v>0</v>
      </c>
    </row>
    <row r="103" spans="1:11" ht="75" customHeight="1" x14ac:dyDescent="0.25">
      <c r="A103" s="20">
        <v>2020</v>
      </c>
      <c r="B103" s="20" t="s">
        <v>620</v>
      </c>
      <c r="C103" s="23">
        <v>44027</v>
      </c>
      <c r="D103" s="20" t="s">
        <v>621</v>
      </c>
      <c r="E103" s="24" t="s">
        <v>622</v>
      </c>
      <c r="F103" s="18" t="s">
        <v>226</v>
      </c>
      <c r="G103" s="20" t="s">
        <v>227</v>
      </c>
      <c r="H103" s="18" t="s">
        <v>13</v>
      </c>
      <c r="I103" s="37">
        <v>19900</v>
      </c>
      <c r="J103" s="1">
        <v>19900</v>
      </c>
      <c r="K103" s="1">
        <f>I103-J103</f>
        <v>0</v>
      </c>
    </row>
    <row r="104" spans="1:11" ht="75" customHeight="1" x14ac:dyDescent="0.25">
      <c r="A104" s="20">
        <v>2020</v>
      </c>
      <c r="B104" s="20" t="s">
        <v>623</v>
      </c>
      <c r="C104" s="23">
        <v>44025</v>
      </c>
      <c r="D104" s="20" t="s">
        <v>624</v>
      </c>
      <c r="E104" s="24" t="s">
        <v>625</v>
      </c>
      <c r="F104" s="18" t="s">
        <v>152</v>
      </c>
      <c r="G104" s="20" t="s">
        <v>24</v>
      </c>
      <c r="H104" s="18" t="s">
        <v>13</v>
      </c>
      <c r="I104" s="37">
        <v>3744</v>
      </c>
      <c r="J104" s="1">
        <v>3744</v>
      </c>
      <c r="K104" s="1">
        <f>I104-J104</f>
        <v>0</v>
      </c>
    </row>
    <row r="105" spans="1:11" ht="75" customHeight="1" x14ac:dyDescent="0.25">
      <c r="A105" s="20">
        <v>2020</v>
      </c>
      <c r="B105" s="20" t="s">
        <v>262</v>
      </c>
      <c r="C105" s="23">
        <v>44025</v>
      </c>
      <c r="D105" s="20" t="s">
        <v>626</v>
      </c>
      <c r="E105" s="24" t="s">
        <v>627</v>
      </c>
      <c r="F105" s="18" t="s">
        <v>292</v>
      </c>
      <c r="G105" s="20" t="s">
        <v>293</v>
      </c>
      <c r="H105" s="18" t="s">
        <v>13</v>
      </c>
      <c r="I105" s="37">
        <v>20000</v>
      </c>
      <c r="J105" s="1">
        <v>0</v>
      </c>
      <c r="K105" s="1">
        <f>I105-J105</f>
        <v>20000</v>
      </c>
    </row>
    <row r="106" spans="1:11" ht="75" customHeight="1" x14ac:dyDescent="0.25">
      <c r="A106" s="20">
        <v>2020</v>
      </c>
      <c r="B106" s="20" t="s">
        <v>628</v>
      </c>
      <c r="C106" s="23">
        <v>44021</v>
      </c>
      <c r="D106" s="20" t="s">
        <v>629</v>
      </c>
      <c r="E106" s="24" t="s">
        <v>630</v>
      </c>
      <c r="F106" s="18" t="s">
        <v>631</v>
      </c>
      <c r="G106" s="20" t="s">
        <v>632</v>
      </c>
      <c r="H106" s="18" t="s">
        <v>13</v>
      </c>
      <c r="I106" s="37">
        <v>4076</v>
      </c>
      <c r="J106" s="1">
        <v>0</v>
      </c>
      <c r="K106" s="1">
        <f>I106-J106</f>
        <v>4076</v>
      </c>
    </row>
    <row r="107" spans="1:11" ht="75" customHeight="1" x14ac:dyDescent="0.25">
      <c r="A107" s="20">
        <v>2020</v>
      </c>
      <c r="B107" s="20" t="s">
        <v>633</v>
      </c>
      <c r="C107" s="23">
        <v>44196</v>
      </c>
      <c r="D107" s="20" t="s">
        <v>634</v>
      </c>
      <c r="E107" s="24" t="s">
        <v>635</v>
      </c>
      <c r="F107" s="18" t="s">
        <v>141</v>
      </c>
      <c r="G107" s="13" t="s">
        <v>142</v>
      </c>
      <c r="H107" s="18" t="s">
        <v>13</v>
      </c>
      <c r="I107" s="37">
        <v>12295.08</v>
      </c>
      <c r="J107" s="1">
        <f>8196.72+4098.36</f>
        <v>12295.079999999998</v>
      </c>
      <c r="K107" s="1">
        <f>I107-J107</f>
        <v>0</v>
      </c>
    </row>
    <row r="108" spans="1:11" ht="75" customHeight="1" x14ac:dyDescent="0.25">
      <c r="A108" s="20">
        <v>2020</v>
      </c>
      <c r="B108" s="20" t="s">
        <v>636</v>
      </c>
      <c r="C108" s="23">
        <v>44021</v>
      </c>
      <c r="D108" s="20" t="s">
        <v>637</v>
      </c>
      <c r="E108" s="24" t="s">
        <v>638</v>
      </c>
      <c r="F108" s="18" t="s">
        <v>87</v>
      </c>
      <c r="G108" s="20" t="s">
        <v>264</v>
      </c>
      <c r="H108" s="40" t="s">
        <v>13</v>
      </c>
      <c r="I108" s="1">
        <v>2349</v>
      </c>
      <c r="J108" s="1">
        <v>2349</v>
      </c>
      <c r="K108" s="1">
        <f>I108-J108</f>
        <v>0</v>
      </c>
    </row>
    <row r="109" spans="1:11" ht="75" customHeight="1" x14ac:dyDescent="0.25">
      <c r="A109" s="20">
        <v>2020</v>
      </c>
      <c r="B109" s="20" t="s">
        <v>639</v>
      </c>
      <c r="C109" s="23">
        <v>44025</v>
      </c>
      <c r="D109" s="20" t="s">
        <v>640</v>
      </c>
      <c r="E109" s="24" t="s">
        <v>641</v>
      </c>
      <c r="F109" s="18" t="s">
        <v>101</v>
      </c>
      <c r="G109" s="20" t="s">
        <v>102</v>
      </c>
      <c r="H109" s="40" t="s">
        <v>13</v>
      </c>
      <c r="I109" s="1">
        <v>11793.08</v>
      </c>
      <c r="J109" s="1">
        <v>11793.08</v>
      </c>
      <c r="K109" s="1">
        <f>I109-J109</f>
        <v>0</v>
      </c>
    </row>
    <row r="110" spans="1:11" ht="75" customHeight="1" x14ac:dyDescent="0.25">
      <c r="A110" s="20">
        <v>2020</v>
      </c>
      <c r="B110" s="20" t="s">
        <v>642</v>
      </c>
      <c r="C110" s="23">
        <v>44096</v>
      </c>
      <c r="D110" s="20" t="s">
        <v>643</v>
      </c>
      <c r="E110" s="24" t="s">
        <v>644</v>
      </c>
      <c r="F110" s="18" t="s">
        <v>157</v>
      </c>
      <c r="G110" s="20" t="s">
        <v>508</v>
      </c>
      <c r="H110" s="40" t="s">
        <v>13</v>
      </c>
      <c r="I110" s="1">
        <v>2268</v>
      </c>
      <c r="J110" s="1">
        <v>2268</v>
      </c>
      <c r="K110" s="1">
        <f>I110-J110</f>
        <v>0</v>
      </c>
    </row>
    <row r="111" spans="1:11" ht="75" customHeight="1" x14ac:dyDescent="0.25">
      <c r="A111" s="8">
        <v>2020</v>
      </c>
      <c r="B111" s="8" t="s">
        <v>645</v>
      </c>
      <c r="C111" s="21">
        <v>44105</v>
      </c>
      <c r="D111" s="8" t="s">
        <v>646</v>
      </c>
      <c r="E111" s="14" t="s">
        <v>647</v>
      </c>
      <c r="F111" s="13" t="s">
        <v>72</v>
      </c>
      <c r="G111" s="8" t="s">
        <v>73</v>
      </c>
      <c r="H111" s="41" t="s">
        <v>13</v>
      </c>
      <c r="I111" s="1">
        <v>4000</v>
      </c>
      <c r="J111" s="1">
        <v>4000</v>
      </c>
      <c r="K111" s="1">
        <f>I111-J111</f>
        <v>0</v>
      </c>
    </row>
    <row r="112" spans="1:11" ht="75" customHeight="1" x14ac:dyDescent="0.25">
      <c r="A112" s="20">
        <v>2020</v>
      </c>
      <c r="B112" s="20" t="s">
        <v>648</v>
      </c>
      <c r="C112" s="23">
        <v>44025</v>
      </c>
      <c r="D112" s="20" t="s">
        <v>649</v>
      </c>
      <c r="E112" s="24" t="s">
        <v>650</v>
      </c>
      <c r="F112" s="18" t="s">
        <v>651</v>
      </c>
      <c r="G112" s="20" t="s">
        <v>652</v>
      </c>
      <c r="H112" s="40" t="s">
        <v>13</v>
      </c>
      <c r="I112" s="1">
        <v>5860</v>
      </c>
      <c r="J112" s="1">
        <v>3275</v>
      </c>
      <c r="K112" s="1">
        <f>I112-J112</f>
        <v>2585</v>
      </c>
    </row>
    <row r="113" spans="1:11" ht="75" customHeight="1" x14ac:dyDescent="0.25">
      <c r="A113" s="20">
        <v>2020</v>
      </c>
      <c r="B113" s="20" t="s">
        <v>653</v>
      </c>
      <c r="C113" s="23">
        <v>44025</v>
      </c>
      <c r="D113" s="20" t="s">
        <v>654</v>
      </c>
      <c r="E113" s="24" t="s">
        <v>655</v>
      </c>
      <c r="F113" s="18" t="s">
        <v>174</v>
      </c>
      <c r="G113" s="20" t="s">
        <v>175</v>
      </c>
      <c r="H113" s="40" t="s">
        <v>13</v>
      </c>
      <c r="I113" s="1">
        <v>2750</v>
      </c>
      <c r="J113" s="1">
        <v>2750</v>
      </c>
      <c r="K113" s="1">
        <f>I113-J113</f>
        <v>0</v>
      </c>
    </row>
    <row r="114" spans="1:11" ht="75" customHeight="1" x14ac:dyDescent="0.25">
      <c r="A114" s="8">
        <v>2020</v>
      </c>
      <c r="B114" s="8" t="s">
        <v>450</v>
      </c>
      <c r="C114" s="21">
        <v>44278</v>
      </c>
      <c r="D114" s="8" t="s">
        <v>656</v>
      </c>
      <c r="E114" s="14" t="s">
        <v>657</v>
      </c>
      <c r="F114" s="13" t="s">
        <v>658</v>
      </c>
      <c r="G114" s="8" t="s">
        <v>659</v>
      </c>
      <c r="H114" s="18" t="s">
        <v>13</v>
      </c>
      <c r="I114" s="1">
        <v>518500.89</v>
      </c>
      <c r="J114" s="1">
        <v>154961.35999999999</v>
      </c>
      <c r="K114" s="1">
        <f>I114-J114</f>
        <v>363539.53</v>
      </c>
    </row>
    <row r="115" spans="1:11" ht="75" customHeight="1" x14ac:dyDescent="0.25">
      <c r="A115" s="20">
        <v>2020</v>
      </c>
      <c r="B115" s="20" t="s">
        <v>660</v>
      </c>
      <c r="C115" s="23">
        <v>44039</v>
      </c>
      <c r="D115" s="20" t="s">
        <v>661</v>
      </c>
      <c r="E115" s="24" t="s">
        <v>662</v>
      </c>
      <c r="F115" s="18" t="s">
        <v>247</v>
      </c>
      <c r="G115" s="20" t="s">
        <v>663</v>
      </c>
      <c r="H115" s="40" t="s">
        <v>13</v>
      </c>
      <c r="I115" s="1">
        <v>5928.5</v>
      </c>
      <c r="J115" s="1">
        <v>5928.5</v>
      </c>
      <c r="K115" s="1">
        <f>I115-J115</f>
        <v>0</v>
      </c>
    </row>
    <row r="116" spans="1:11" ht="75" customHeight="1" x14ac:dyDescent="0.25">
      <c r="A116" s="20">
        <v>2020</v>
      </c>
      <c r="B116" s="20" t="s">
        <v>664</v>
      </c>
      <c r="C116" s="23">
        <v>44046</v>
      </c>
      <c r="D116" s="20" t="s">
        <v>665</v>
      </c>
      <c r="E116" s="24" t="s">
        <v>666</v>
      </c>
      <c r="F116" s="18" t="s">
        <v>83</v>
      </c>
      <c r="G116" s="20" t="s">
        <v>84</v>
      </c>
      <c r="H116" s="40" t="s">
        <v>13</v>
      </c>
      <c r="I116" s="17">
        <v>570</v>
      </c>
      <c r="J116" s="1">
        <v>570</v>
      </c>
      <c r="K116" s="1">
        <f>I116-J116</f>
        <v>0</v>
      </c>
    </row>
    <row r="117" spans="1:11" ht="75" customHeight="1" x14ac:dyDescent="0.25">
      <c r="A117" s="8">
        <v>2020</v>
      </c>
      <c r="B117" s="8" t="s">
        <v>667</v>
      </c>
      <c r="C117" s="21">
        <v>44204</v>
      </c>
      <c r="D117" s="8" t="s">
        <v>668</v>
      </c>
      <c r="E117" s="42" t="s">
        <v>669</v>
      </c>
      <c r="F117" s="43" t="s">
        <v>167</v>
      </c>
      <c r="G117" s="8" t="s">
        <v>670</v>
      </c>
      <c r="H117" s="13" t="s">
        <v>13</v>
      </c>
      <c r="I117" s="44">
        <v>6816</v>
      </c>
      <c r="J117" s="1">
        <v>3047.97</v>
      </c>
      <c r="K117" s="1">
        <f>I117-J117</f>
        <v>3768.03</v>
      </c>
    </row>
    <row r="118" spans="1:11" ht="75" customHeight="1" x14ac:dyDescent="0.25">
      <c r="A118" s="20">
        <v>2020</v>
      </c>
      <c r="B118" s="20" t="s">
        <v>671</v>
      </c>
      <c r="C118" s="23">
        <v>44110</v>
      </c>
      <c r="D118" s="20" t="s">
        <v>672</v>
      </c>
      <c r="E118" s="24" t="s">
        <v>673</v>
      </c>
      <c r="F118" s="18" t="s">
        <v>674</v>
      </c>
      <c r="G118" s="20" t="s">
        <v>675</v>
      </c>
      <c r="H118" s="40" t="s">
        <v>13</v>
      </c>
      <c r="I118" s="1">
        <v>9000</v>
      </c>
      <c r="J118" s="1">
        <v>9000</v>
      </c>
      <c r="K118" s="1">
        <f>I118-J118</f>
        <v>0</v>
      </c>
    </row>
    <row r="119" spans="1:11" ht="75" customHeight="1" x14ac:dyDescent="0.25">
      <c r="A119" s="20">
        <v>2020</v>
      </c>
      <c r="B119" s="20" t="s">
        <v>676</v>
      </c>
      <c r="C119" s="23">
        <v>44071</v>
      </c>
      <c r="D119" s="20" t="s">
        <v>677</v>
      </c>
      <c r="E119" s="24" t="s">
        <v>678</v>
      </c>
      <c r="F119" s="18" t="s">
        <v>83</v>
      </c>
      <c r="G119" s="20" t="s">
        <v>84</v>
      </c>
      <c r="H119" s="18" t="s">
        <v>13</v>
      </c>
      <c r="I119" s="45">
        <v>640</v>
      </c>
      <c r="J119" s="1">
        <v>640</v>
      </c>
      <c r="K119" s="1">
        <f>I119-J119</f>
        <v>0</v>
      </c>
    </row>
    <row r="120" spans="1:11" ht="75" customHeight="1" x14ac:dyDescent="0.25">
      <c r="A120" s="8">
        <v>2020</v>
      </c>
      <c r="B120" s="8" t="s">
        <v>679</v>
      </c>
      <c r="C120" s="21">
        <v>44075</v>
      </c>
      <c r="D120" s="8" t="s">
        <v>680</v>
      </c>
      <c r="E120" s="14" t="s">
        <v>511</v>
      </c>
      <c r="F120" s="13" t="s">
        <v>681</v>
      </c>
      <c r="G120" s="8" t="s">
        <v>682</v>
      </c>
      <c r="H120" s="13" t="s">
        <v>13</v>
      </c>
      <c r="I120" s="34">
        <v>1262.5</v>
      </c>
      <c r="J120" s="1">
        <v>1262.5</v>
      </c>
      <c r="K120" s="1">
        <f>I120-J120</f>
        <v>0</v>
      </c>
    </row>
    <row r="121" spans="1:11" ht="75" customHeight="1" x14ac:dyDescent="0.25">
      <c r="A121" s="20">
        <v>2020</v>
      </c>
      <c r="B121" s="20" t="s">
        <v>683</v>
      </c>
      <c r="C121" s="23">
        <v>44109</v>
      </c>
      <c r="D121" s="20" t="s">
        <v>684</v>
      </c>
      <c r="E121" s="24" t="s">
        <v>685</v>
      </c>
      <c r="F121" s="18" t="s">
        <v>104</v>
      </c>
      <c r="G121" s="20" t="s">
        <v>105</v>
      </c>
      <c r="H121" s="18" t="s">
        <v>13</v>
      </c>
      <c r="I121" s="37">
        <v>5183</v>
      </c>
      <c r="J121" s="1">
        <v>5183</v>
      </c>
      <c r="K121" s="1">
        <f>I121-J121</f>
        <v>0</v>
      </c>
    </row>
    <row r="122" spans="1:11" ht="75" customHeight="1" x14ac:dyDescent="0.25">
      <c r="A122" s="20">
        <v>2020</v>
      </c>
      <c r="B122" s="20" t="s">
        <v>686</v>
      </c>
      <c r="C122" s="23">
        <v>44075</v>
      </c>
      <c r="D122" s="20" t="s">
        <v>687</v>
      </c>
      <c r="E122" s="24" t="s">
        <v>688</v>
      </c>
      <c r="F122" s="18" t="s">
        <v>27</v>
      </c>
      <c r="G122" s="20" t="s">
        <v>28</v>
      </c>
      <c r="H122" s="18" t="s">
        <v>13</v>
      </c>
      <c r="I122" s="37">
        <v>294</v>
      </c>
      <c r="J122" s="1">
        <v>294</v>
      </c>
      <c r="K122" s="1">
        <f>I122-J122</f>
        <v>0</v>
      </c>
    </row>
    <row r="123" spans="1:11" ht="75" customHeight="1" x14ac:dyDescent="0.25">
      <c r="A123" s="20">
        <v>2020</v>
      </c>
      <c r="B123" s="20" t="s">
        <v>689</v>
      </c>
      <c r="C123" s="23">
        <v>44075</v>
      </c>
      <c r="D123" s="20" t="s">
        <v>690</v>
      </c>
      <c r="E123" s="24" t="s">
        <v>691</v>
      </c>
      <c r="F123" s="18" t="s">
        <v>692</v>
      </c>
      <c r="G123" s="20" t="s">
        <v>693</v>
      </c>
      <c r="H123" s="18" t="s">
        <v>13</v>
      </c>
      <c r="I123" s="37">
        <v>3270</v>
      </c>
      <c r="J123" s="1">
        <v>3270</v>
      </c>
      <c r="K123" s="1">
        <f>I123-J123</f>
        <v>0</v>
      </c>
    </row>
    <row r="124" spans="1:11" ht="75" customHeight="1" x14ac:dyDescent="0.25">
      <c r="A124" s="20">
        <v>2020</v>
      </c>
      <c r="B124" s="20" t="s">
        <v>694</v>
      </c>
      <c r="C124" s="23">
        <v>44102</v>
      </c>
      <c r="D124" s="20" t="s">
        <v>695</v>
      </c>
      <c r="E124" s="24" t="s">
        <v>696</v>
      </c>
      <c r="F124" s="18" t="s">
        <v>186</v>
      </c>
      <c r="G124" s="20" t="s">
        <v>187</v>
      </c>
      <c r="H124" s="18" t="s">
        <v>13</v>
      </c>
      <c r="I124" s="37">
        <v>8866</v>
      </c>
      <c r="J124" s="1">
        <v>1329.9</v>
      </c>
      <c r="K124" s="1">
        <f>I124-J124</f>
        <v>7536.1</v>
      </c>
    </row>
    <row r="125" spans="1:11" ht="75" customHeight="1" x14ac:dyDescent="0.25">
      <c r="A125" s="20">
        <v>2020</v>
      </c>
      <c r="B125" s="20" t="s">
        <v>697</v>
      </c>
      <c r="C125" s="23">
        <v>44102</v>
      </c>
      <c r="D125" s="20" t="s">
        <v>698</v>
      </c>
      <c r="E125" s="24" t="s">
        <v>699</v>
      </c>
      <c r="F125" s="18" t="s">
        <v>62</v>
      </c>
      <c r="G125" s="10" t="s">
        <v>190</v>
      </c>
      <c r="H125" s="18" t="s">
        <v>13</v>
      </c>
      <c r="I125" s="37">
        <v>20254</v>
      </c>
      <c r="J125" s="1">
        <v>20254</v>
      </c>
      <c r="K125" s="1">
        <f>I125-J125</f>
        <v>0</v>
      </c>
    </row>
    <row r="126" spans="1:11" ht="75" customHeight="1" x14ac:dyDescent="0.25">
      <c r="A126" s="20">
        <v>2020</v>
      </c>
      <c r="B126" s="20" t="s">
        <v>700</v>
      </c>
      <c r="C126" s="23">
        <v>44109</v>
      </c>
      <c r="D126" s="20" t="s">
        <v>701</v>
      </c>
      <c r="E126" s="24" t="s">
        <v>702</v>
      </c>
      <c r="F126" s="18" t="s">
        <v>703</v>
      </c>
      <c r="G126" s="20" t="s">
        <v>704</v>
      </c>
      <c r="H126" s="18" t="s">
        <v>13</v>
      </c>
      <c r="I126" s="37">
        <v>19200</v>
      </c>
      <c r="J126" s="1">
        <v>19200</v>
      </c>
      <c r="K126" s="1">
        <f>I126-J126</f>
        <v>0</v>
      </c>
    </row>
    <row r="127" spans="1:11" ht="75" customHeight="1" x14ac:dyDescent="0.25">
      <c r="A127" s="20">
        <v>2020</v>
      </c>
      <c r="B127" s="20" t="s">
        <v>705</v>
      </c>
      <c r="C127" s="23">
        <v>44109</v>
      </c>
      <c r="D127" s="20" t="s">
        <v>706</v>
      </c>
      <c r="E127" s="24" t="s">
        <v>707</v>
      </c>
      <c r="F127" s="18" t="s">
        <v>143</v>
      </c>
      <c r="G127" s="20" t="s">
        <v>144</v>
      </c>
      <c r="H127" s="18" t="s">
        <v>13</v>
      </c>
      <c r="I127" s="37">
        <v>49376</v>
      </c>
      <c r="J127" s="1">
        <v>49376</v>
      </c>
      <c r="K127" s="1">
        <f>I127-J127</f>
        <v>0</v>
      </c>
    </row>
    <row r="128" spans="1:11" ht="75" customHeight="1" x14ac:dyDescent="0.25">
      <c r="A128" s="20">
        <v>2020</v>
      </c>
      <c r="B128" s="20" t="s">
        <v>708</v>
      </c>
      <c r="C128" s="23">
        <v>44102</v>
      </c>
      <c r="D128" s="20" t="s">
        <v>709</v>
      </c>
      <c r="E128" s="24" t="s">
        <v>710</v>
      </c>
      <c r="F128" s="18" t="s">
        <v>50</v>
      </c>
      <c r="G128" s="20" t="s">
        <v>51</v>
      </c>
      <c r="H128" s="18" t="s">
        <v>13</v>
      </c>
      <c r="I128" s="37">
        <v>6600</v>
      </c>
      <c r="J128" s="1">
        <v>6600</v>
      </c>
      <c r="K128" s="1">
        <f>I128-J128</f>
        <v>0</v>
      </c>
    </row>
    <row r="129" spans="1:11" ht="75" customHeight="1" x14ac:dyDescent="0.25">
      <c r="A129" s="20">
        <v>2020</v>
      </c>
      <c r="B129" s="20" t="s">
        <v>711</v>
      </c>
      <c r="C129" s="23">
        <v>44102</v>
      </c>
      <c r="D129" s="20" t="s">
        <v>712</v>
      </c>
      <c r="E129" s="24" t="s">
        <v>713</v>
      </c>
      <c r="F129" s="18" t="s">
        <v>141</v>
      </c>
      <c r="G129" s="13" t="s">
        <v>142</v>
      </c>
      <c r="H129" s="18" t="s">
        <v>13</v>
      </c>
      <c r="I129" s="37">
        <v>7250</v>
      </c>
      <c r="J129" s="1">
        <v>7250</v>
      </c>
      <c r="K129" s="1">
        <f>I129-J129</f>
        <v>0</v>
      </c>
    </row>
    <row r="130" spans="1:11" ht="75" customHeight="1" x14ac:dyDescent="0.25">
      <c r="A130" s="20">
        <v>2020</v>
      </c>
      <c r="B130" s="47" t="s">
        <v>714</v>
      </c>
      <c r="C130" s="23">
        <v>44116</v>
      </c>
      <c r="D130" s="20" t="s">
        <v>715</v>
      </c>
      <c r="E130" s="24" t="s">
        <v>716</v>
      </c>
      <c r="F130" s="18" t="s">
        <v>121</v>
      </c>
      <c r="G130" s="20" t="s">
        <v>122</v>
      </c>
      <c r="H130" s="18" t="s">
        <v>13</v>
      </c>
      <c r="I130" s="37">
        <v>10740</v>
      </c>
      <c r="J130" s="1">
        <v>10740</v>
      </c>
      <c r="K130" s="1">
        <f>I130-J130</f>
        <v>0</v>
      </c>
    </row>
    <row r="131" spans="1:11" ht="75" customHeight="1" x14ac:dyDescent="0.25">
      <c r="A131" s="20">
        <v>2020</v>
      </c>
      <c r="B131" s="20" t="s">
        <v>717</v>
      </c>
      <c r="C131" s="23">
        <v>44109</v>
      </c>
      <c r="D131" s="20" t="s">
        <v>718</v>
      </c>
      <c r="E131" s="24" t="s">
        <v>719</v>
      </c>
      <c r="F131" s="18" t="s">
        <v>189</v>
      </c>
      <c r="G131" s="20" t="s">
        <v>108</v>
      </c>
      <c r="H131" s="18" t="s">
        <v>13</v>
      </c>
      <c r="I131" s="37">
        <v>19887.23</v>
      </c>
      <c r="J131" s="1">
        <v>19887.23</v>
      </c>
      <c r="K131" s="1">
        <f>I131-J131</f>
        <v>0</v>
      </c>
    </row>
    <row r="132" spans="1:11" ht="93" customHeight="1" x14ac:dyDescent="0.25">
      <c r="A132" s="8">
        <v>2020</v>
      </c>
      <c r="B132" s="8" t="s">
        <v>720</v>
      </c>
      <c r="C132" s="21">
        <v>44102</v>
      </c>
      <c r="D132" s="8" t="s">
        <v>721</v>
      </c>
      <c r="E132" s="14" t="s">
        <v>722</v>
      </c>
      <c r="F132" s="13" t="s">
        <v>45</v>
      </c>
      <c r="G132" s="8" t="s">
        <v>46</v>
      </c>
      <c r="H132" s="13" t="s">
        <v>13</v>
      </c>
      <c r="I132" s="34">
        <v>4917.3</v>
      </c>
      <c r="J132" s="1">
        <v>4917.3</v>
      </c>
      <c r="K132" s="1">
        <f>I132-J132</f>
        <v>0</v>
      </c>
    </row>
    <row r="133" spans="1:11" ht="75" customHeight="1" x14ac:dyDescent="0.25">
      <c r="A133" s="20">
        <v>2020</v>
      </c>
      <c r="B133" s="20" t="s">
        <v>723</v>
      </c>
      <c r="C133" s="23">
        <v>44102</v>
      </c>
      <c r="D133" s="20" t="s">
        <v>724</v>
      </c>
      <c r="E133" s="24" t="s">
        <v>725</v>
      </c>
      <c r="F133" s="18" t="s">
        <v>94</v>
      </c>
      <c r="G133" s="20" t="s">
        <v>95</v>
      </c>
      <c r="H133" s="18" t="s">
        <v>13</v>
      </c>
      <c r="I133" s="37">
        <v>39880</v>
      </c>
      <c r="J133" s="1">
        <v>39880</v>
      </c>
      <c r="K133" s="1">
        <f>I133-J133</f>
        <v>0</v>
      </c>
    </row>
    <row r="134" spans="1:11" ht="75" customHeight="1" x14ac:dyDescent="0.25">
      <c r="A134" s="20">
        <v>2020</v>
      </c>
      <c r="B134" s="20" t="s">
        <v>726</v>
      </c>
      <c r="C134" s="23">
        <v>44102</v>
      </c>
      <c r="D134" s="20" t="s">
        <v>727</v>
      </c>
      <c r="E134" s="24" t="s">
        <v>728</v>
      </c>
      <c r="F134" s="18" t="s">
        <v>729</v>
      </c>
      <c r="G134" s="20" t="s">
        <v>69</v>
      </c>
      <c r="H134" s="13" t="s">
        <v>13</v>
      </c>
      <c r="I134" s="37">
        <v>12000</v>
      </c>
      <c r="J134" s="1">
        <v>12000</v>
      </c>
      <c r="K134" s="1">
        <f>I134-J134</f>
        <v>0</v>
      </c>
    </row>
    <row r="135" spans="1:11" ht="93" customHeight="1" x14ac:dyDescent="0.25">
      <c r="A135" s="20">
        <v>2020</v>
      </c>
      <c r="B135" s="20" t="s">
        <v>730</v>
      </c>
      <c r="C135" s="23">
        <v>44102</v>
      </c>
      <c r="D135" s="20" t="s">
        <v>731</v>
      </c>
      <c r="E135" s="24" t="s">
        <v>732</v>
      </c>
      <c r="F135" s="18" t="s">
        <v>549</v>
      </c>
      <c r="G135" s="20" t="s">
        <v>550</v>
      </c>
      <c r="H135" s="13" t="s">
        <v>13</v>
      </c>
      <c r="I135" s="37">
        <v>6600</v>
      </c>
      <c r="J135" s="1">
        <v>6600</v>
      </c>
      <c r="K135" s="1">
        <f>I135-J135</f>
        <v>0</v>
      </c>
    </row>
    <row r="136" spans="1:11" ht="75" customHeight="1" x14ac:dyDescent="0.25">
      <c r="A136" s="20">
        <v>2020</v>
      </c>
      <c r="B136" s="20" t="s">
        <v>733</v>
      </c>
      <c r="C136" s="23">
        <v>44102</v>
      </c>
      <c r="D136" s="20" t="s">
        <v>734</v>
      </c>
      <c r="E136" s="24" t="s">
        <v>735</v>
      </c>
      <c r="F136" s="18" t="s">
        <v>692</v>
      </c>
      <c r="G136" s="20" t="s">
        <v>693</v>
      </c>
      <c r="H136" s="13" t="s">
        <v>13</v>
      </c>
      <c r="I136" s="37">
        <v>1980</v>
      </c>
      <c r="J136" s="1">
        <v>1980</v>
      </c>
      <c r="K136" s="1">
        <f>I136-J136</f>
        <v>0</v>
      </c>
    </row>
    <row r="137" spans="1:11" ht="75" customHeight="1" x14ac:dyDescent="0.25">
      <c r="A137" s="20">
        <v>2020</v>
      </c>
      <c r="B137" s="20" t="s">
        <v>736</v>
      </c>
      <c r="C137" s="23">
        <v>44144</v>
      </c>
      <c r="D137" s="20" t="s">
        <v>737</v>
      </c>
      <c r="E137" s="24" t="s">
        <v>738</v>
      </c>
      <c r="F137" s="18" t="s">
        <v>132</v>
      </c>
      <c r="G137" s="20" t="s">
        <v>133</v>
      </c>
      <c r="H137" s="13" t="s">
        <v>13</v>
      </c>
      <c r="I137" s="37">
        <v>27500</v>
      </c>
      <c r="J137" s="1">
        <v>27500</v>
      </c>
      <c r="K137" s="1">
        <f>I137-J137</f>
        <v>0</v>
      </c>
    </row>
    <row r="138" spans="1:11" ht="75" customHeight="1" x14ac:dyDescent="0.25">
      <c r="A138" s="20">
        <v>2020</v>
      </c>
      <c r="B138" s="20" t="s">
        <v>739</v>
      </c>
      <c r="C138" s="23">
        <v>44102</v>
      </c>
      <c r="D138" s="20" t="s">
        <v>740</v>
      </c>
      <c r="E138" s="24" t="s">
        <v>741</v>
      </c>
      <c r="F138" s="18" t="s">
        <v>146</v>
      </c>
      <c r="G138" s="20" t="s">
        <v>147</v>
      </c>
      <c r="H138" s="13" t="s">
        <v>13</v>
      </c>
      <c r="I138" s="37">
        <v>454</v>
      </c>
      <c r="J138" s="1">
        <v>454</v>
      </c>
      <c r="K138" s="1">
        <f>I138-J138</f>
        <v>0</v>
      </c>
    </row>
    <row r="139" spans="1:11" ht="75" customHeight="1" x14ac:dyDescent="0.25">
      <c r="A139" s="20">
        <v>2020</v>
      </c>
      <c r="B139" s="20" t="s">
        <v>197</v>
      </c>
      <c r="C139" s="23">
        <v>44102</v>
      </c>
      <c r="D139" s="20" t="s">
        <v>742</v>
      </c>
      <c r="E139" s="24" t="s">
        <v>743</v>
      </c>
      <c r="F139" s="18" t="s">
        <v>45</v>
      </c>
      <c r="G139" s="20" t="s">
        <v>46</v>
      </c>
      <c r="H139" s="13" t="s">
        <v>13</v>
      </c>
      <c r="I139" s="37">
        <v>9800</v>
      </c>
      <c r="J139" s="1">
        <v>9800</v>
      </c>
      <c r="K139" s="1">
        <f>I139-J139</f>
        <v>0</v>
      </c>
    </row>
    <row r="140" spans="1:11" ht="75" customHeight="1" x14ac:dyDescent="0.25">
      <c r="A140" s="20">
        <v>2020</v>
      </c>
      <c r="B140" s="20" t="s">
        <v>196</v>
      </c>
      <c r="C140" s="23">
        <v>44102</v>
      </c>
      <c r="D140" s="20" t="s">
        <v>744</v>
      </c>
      <c r="E140" s="24" t="s">
        <v>745</v>
      </c>
      <c r="F140" s="18" t="s">
        <v>123</v>
      </c>
      <c r="G140" s="20" t="s">
        <v>124</v>
      </c>
      <c r="H140" s="13" t="s">
        <v>13</v>
      </c>
      <c r="I140" s="37">
        <v>3202.05</v>
      </c>
      <c r="J140" s="1">
        <v>3202.05</v>
      </c>
      <c r="K140" s="1">
        <f>I140-J140</f>
        <v>0</v>
      </c>
    </row>
    <row r="141" spans="1:11" ht="75" customHeight="1" x14ac:dyDescent="0.25">
      <c r="A141" s="20">
        <v>2020</v>
      </c>
      <c r="B141" s="20" t="s">
        <v>746</v>
      </c>
      <c r="C141" s="23">
        <v>44137</v>
      </c>
      <c r="D141" s="20">
        <v>8446934672</v>
      </c>
      <c r="E141" s="24" t="s">
        <v>289</v>
      </c>
      <c r="F141" s="18" t="s">
        <v>33</v>
      </c>
      <c r="G141" s="20" t="s">
        <v>34</v>
      </c>
      <c r="H141" s="18" t="s">
        <v>13</v>
      </c>
      <c r="I141" s="37">
        <v>48500</v>
      </c>
      <c r="J141" s="1">
        <v>48500</v>
      </c>
      <c r="K141" s="1">
        <f>I141-J141</f>
        <v>0</v>
      </c>
    </row>
    <row r="142" spans="1:11" ht="75" customHeight="1" x14ac:dyDescent="0.25">
      <c r="A142" s="8">
        <v>2020</v>
      </c>
      <c r="B142" s="8" t="s">
        <v>278</v>
      </c>
      <c r="C142" s="21">
        <v>44109</v>
      </c>
      <c r="D142" s="8" t="s">
        <v>747</v>
      </c>
      <c r="E142" s="14" t="s">
        <v>748</v>
      </c>
      <c r="F142" s="13" t="s">
        <v>25</v>
      </c>
      <c r="G142" s="10" t="s">
        <v>26</v>
      </c>
      <c r="H142" s="18" t="s">
        <v>13</v>
      </c>
      <c r="I142" s="1">
        <v>16418</v>
      </c>
      <c r="J142" s="1">
        <v>16418</v>
      </c>
      <c r="K142" s="1">
        <f>I142-J142</f>
        <v>0</v>
      </c>
    </row>
    <row r="143" spans="1:11" ht="75" customHeight="1" x14ac:dyDescent="0.25">
      <c r="A143" s="8">
        <v>2020</v>
      </c>
      <c r="B143" s="8" t="s">
        <v>749</v>
      </c>
      <c r="C143" s="21">
        <v>44116</v>
      </c>
      <c r="D143" s="8" t="s">
        <v>750</v>
      </c>
      <c r="E143" s="14" t="s">
        <v>751</v>
      </c>
      <c r="F143" s="13" t="s">
        <v>752</v>
      </c>
      <c r="G143" s="8" t="s">
        <v>107</v>
      </c>
      <c r="H143" s="18" t="s">
        <v>13</v>
      </c>
      <c r="I143" s="1">
        <v>27000</v>
      </c>
      <c r="J143" s="1">
        <v>27000</v>
      </c>
      <c r="K143" s="1">
        <f>I143-J143</f>
        <v>0</v>
      </c>
    </row>
    <row r="144" spans="1:11" ht="75" customHeight="1" x14ac:dyDescent="0.25">
      <c r="A144" s="8">
        <v>2020</v>
      </c>
      <c r="B144" s="8" t="s">
        <v>753</v>
      </c>
      <c r="C144" s="21">
        <v>44109</v>
      </c>
      <c r="D144" s="8" t="s">
        <v>754</v>
      </c>
      <c r="E144" s="14" t="s">
        <v>755</v>
      </c>
      <c r="F144" s="13" t="s">
        <v>201</v>
      </c>
      <c r="G144" s="8" t="s">
        <v>202</v>
      </c>
      <c r="H144" s="18" t="s">
        <v>13</v>
      </c>
      <c r="I144" s="1">
        <v>74000</v>
      </c>
      <c r="J144" s="1">
        <f>74000</f>
        <v>74000</v>
      </c>
      <c r="K144" s="1">
        <f>I144-J144</f>
        <v>0</v>
      </c>
    </row>
    <row r="145" spans="1:11" ht="75" customHeight="1" x14ac:dyDescent="0.25">
      <c r="A145" s="8">
        <v>2020</v>
      </c>
      <c r="B145" s="8" t="s">
        <v>756</v>
      </c>
      <c r="C145" s="21">
        <v>44170</v>
      </c>
      <c r="D145" s="8" t="s">
        <v>757</v>
      </c>
      <c r="E145" s="14" t="s">
        <v>758</v>
      </c>
      <c r="F145" s="13">
        <v>81003130549</v>
      </c>
      <c r="G145" s="20" t="s">
        <v>663</v>
      </c>
      <c r="H145" s="18" t="s">
        <v>13</v>
      </c>
      <c r="I145" s="1">
        <v>8892.75</v>
      </c>
      <c r="J145" s="1">
        <v>8892.75</v>
      </c>
      <c r="K145" s="1">
        <f>I145-J145</f>
        <v>0</v>
      </c>
    </row>
    <row r="146" spans="1:11" ht="75" customHeight="1" x14ac:dyDescent="0.25">
      <c r="A146" s="8">
        <v>2020</v>
      </c>
      <c r="B146" s="8" t="s">
        <v>279</v>
      </c>
      <c r="C146" s="21">
        <v>44118</v>
      </c>
      <c r="D146" s="8" t="s">
        <v>759</v>
      </c>
      <c r="E146" s="14" t="s">
        <v>760</v>
      </c>
      <c r="F146" s="13" t="s">
        <v>228</v>
      </c>
      <c r="G146" s="20" t="s">
        <v>103</v>
      </c>
      <c r="H146" s="18" t="s">
        <v>13</v>
      </c>
      <c r="I146" s="17">
        <v>38170</v>
      </c>
      <c r="J146" s="1">
        <f>9542.49+9542.49</f>
        <v>19084.98</v>
      </c>
      <c r="K146" s="1">
        <f>I146-J146</f>
        <v>19085.02</v>
      </c>
    </row>
    <row r="147" spans="1:11" ht="75" customHeight="1" x14ac:dyDescent="0.25">
      <c r="A147" s="8">
        <v>2020</v>
      </c>
      <c r="B147" s="20" t="s">
        <v>761</v>
      </c>
      <c r="C147" s="23">
        <v>44116</v>
      </c>
      <c r="D147" s="8">
        <v>8453451871</v>
      </c>
      <c r="E147" s="14" t="s">
        <v>762</v>
      </c>
      <c r="F147" s="13" t="s">
        <v>763</v>
      </c>
      <c r="G147" s="20" t="s">
        <v>764</v>
      </c>
      <c r="H147" s="18" t="s">
        <v>13</v>
      </c>
      <c r="I147" s="1">
        <v>73500</v>
      </c>
      <c r="J147" s="1">
        <v>73500</v>
      </c>
      <c r="K147" s="1">
        <f>I147-J147</f>
        <v>0</v>
      </c>
    </row>
    <row r="148" spans="1:11" ht="75" customHeight="1" x14ac:dyDescent="0.25">
      <c r="A148" s="8">
        <v>2020</v>
      </c>
      <c r="B148" s="20" t="s">
        <v>765</v>
      </c>
      <c r="C148" s="23">
        <v>44116</v>
      </c>
      <c r="D148" s="8" t="s">
        <v>766</v>
      </c>
      <c r="E148" s="14" t="s">
        <v>767</v>
      </c>
      <c r="F148" s="13" t="s">
        <v>134</v>
      </c>
      <c r="G148" s="10" t="s">
        <v>135</v>
      </c>
      <c r="H148" s="18" t="s">
        <v>13</v>
      </c>
      <c r="I148" s="1">
        <v>30048</v>
      </c>
      <c r="J148" s="1">
        <f>26048</f>
        <v>26048</v>
      </c>
      <c r="K148" s="1">
        <f>I148-J148</f>
        <v>4000</v>
      </c>
    </row>
    <row r="149" spans="1:11" ht="75" customHeight="1" x14ac:dyDescent="0.25">
      <c r="A149" s="8">
        <v>2020</v>
      </c>
      <c r="B149" s="20" t="s">
        <v>203</v>
      </c>
      <c r="C149" s="23">
        <v>44116</v>
      </c>
      <c r="D149" s="8" t="s">
        <v>768</v>
      </c>
      <c r="E149" s="14" t="s">
        <v>769</v>
      </c>
      <c r="F149" s="13" t="s">
        <v>70</v>
      </c>
      <c r="G149" s="10" t="s">
        <v>71</v>
      </c>
      <c r="H149" s="18" t="s">
        <v>13</v>
      </c>
      <c r="I149" s="1">
        <v>1600</v>
      </c>
      <c r="J149" s="1">
        <v>1600</v>
      </c>
      <c r="K149" s="1">
        <f>I149-J149</f>
        <v>0</v>
      </c>
    </row>
    <row r="150" spans="1:11" ht="75" customHeight="1" x14ac:dyDescent="0.25">
      <c r="A150" s="8">
        <v>2020</v>
      </c>
      <c r="B150" s="20" t="s">
        <v>770</v>
      </c>
      <c r="C150" s="23">
        <v>44123</v>
      </c>
      <c r="D150" s="8" t="s">
        <v>771</v>
      </c>
      <c r="E150" s="14" t="s">
        <v>772</v>
      </c>
      <c r="F150" s="13" t="s">
        <v>50</v>
      </c>
      <c r="G150" s="20" t="s">
        <v>51</v>
      </c>
      <c r="H150" s="18" t="s">
        <v>13</v>
      </c>
      <c r="I150" s="1">
        <v>3200</v>
      </c>
      <c r="J150" s="1">
        <v>3200</v>
      </c>
      <c r="K150" s="1">
        <f>I150-J150</f>
        <v>0</v>
      </c>
    </row>
    <row r="151" spans="1:11" ht="75" customHeight="1" x14ac:dyDescent="0.25">
      <c r="A151" s="8">
        <v>2020</v>
      </c>
      <c r="B151" s="20" t="s">
        <v>773</v>
      </c>
      <c r="C151" s="23">
        <v>44123</v>
      </c>
      <c r="D151" s="8" t="s">
        <v>774</v>
      </c>
      <c r="E151" s="14" t="s">
        <v>775</v>
      </c>
      <c r="F151" s="13" t="s">
        <v>50</v>
      </c>
      <c r="G151" s="20" t="s">
        <v>51</v>
      </c>
      <c r="H151" s="18" t="s">
        <v>13</v>
      </c>
      <c r="I151" s="1">
        <v>3200</v>
      </c>
      <c r="J151" s="1">
        <v>3200</v>
      </c>
      <c r="K151" s="1">
        <f>I151-J151</f>
        <v>0</v>
      </c>
    </row>
    <row r="152" spans="1:11" ht="75" customHeight="1" x14ac:dyDescent="0.25">
      <c r="A152" s="8">
        <v>2020</v>
      </c>
      <c r="B152" s="20" t="s">
        <v>776</v>
      </c>
      <c r="C152" s="23">
        <v>44116</v>
      </c>
      <c r="D152" s="8" t="s">
        <v>777</v>
      </c>
      <c r="E152" s="14" t="s">
        <v>778</v>
      </c>
      <c r="F152" s="13" t="s">
        <v>116</v>
      </c>
      <c r="G152" s="20" t="s">
        <v>117</v>
      </c>
      <c r="H152" s="18" t="s">
        <v>13</v>
      </c>
      <c r="I152" s="1">
        <v>45</v>
      </c>
      <c r="J152" s="1">
        <v>0</v>
      </c>
      <c r="K152" s="1">
        <f>I152-J152</f>
        <v>45</v>
      </c>
    </row>
    <row r="153" spans="1:11" ht="75" customHeight="1" x14ac:dyDescent="0.25">
      <c r="A153" s="8">
        <v>2020</v>
      </c>
      <c r="B153" s="20" t="s">
        <v>779</v>
      </c>
      <c r="C153" s="23">
        <v>44123</v>
      </c>
      <c r="D153" s="8" t="s">
        <v>780</v>
      </c>
      <c r="E153" s="14" t="s">
        <v>781</v>
      </c>
      <c r="F153" s="13" t="s">
        <v>165</v>
      </c>
      <c r="G153" s="20" t="s">
        <v>166</v>
      </c>
      <c r="H153" s="18" t="s">
        <v>13</v>
      </c>
      <c r="I153" s="1">
        <v>4500</v>
      </c>
      <c r="J153" s="1">
        <v>1101.05</v>
      </c>
      <c r="K153" s="1">
        <f>I153-J153</f>
        <v>3398.95</v>
      </c>
    </row>
    <row r="154" spans="1:11" ht="75" customHeight="1" x14ac:dyDescent="0.25">
      <c r="A154" s="8">
        <v>2020</v>
      </c>
      <c r="B154" s="20" t="s">
        <v>782</v>
      </c>
      <c r="C154" s="23">
        <v>44130</v>
      </c>
      <c r="D154" s="8" t="s">
        <v>783</v>
      </c>
      <c r="E154" s="14" t="s">
        <v>784</v>
      </c>
      <c r="F154" s="13" t="s">
        <v>129</v>
      </c>
      <c r="G154" s="20" t="s">
        <v>130</v>
      </c>
      <c r="H154" s="18" t="s">
        <v>13</v>
      </c>
      <c r="I154" s="1">
        <v>2800</v>
      </c>
      <c r="J154" s="1">
        <v>2800</v>
      </c>
      <c r="K154" s="1">
        <f>I154-J154</f>
        <v>0</v>
      </c>
    </row>
    <row r="155" spans="1:11" ht="75" customHeight="1" x14ac:dyDescent="0.25">
      <c r="A155" s="8">
        <v>2020</v>
      </c>
      <c r="B155" s="20" t="s">
        <v>785</v>
      </c>
      <c r="C155" s="23">
        <v>44123</v>
      </c>
      <c r="D155" s="8" t="s">
        <v>786</v>
      </c>
      <c r="E155" s="14" t="s">
        <v>787</v>
      </c>
      <c r="F155" s="13" t="s">
        <v>788</v>
      </c>
      <c r="G155" s="8" t="s">
        <v>789</v>
      </c>
      <c r="H155" s="13" t="s">
        <v>13</v>
      </c>
      <c r="I155" s="1">
        <v>2220</v>
      </c>
      <c r="J155" s="1">
        <v>2220</v>
      </c>
      <c r="K155" s="1">
        <f>I155-J155</f>
        <v>0</v>
      </c>
    </row>
    <row r="156" spans="1:11" ht="75" customHeight="1" x14ac:dyDescent="0.25">
      <c r="A156" s="8">
        <v>2020</v>
      </c>
      <c r="B156" s="20" t="s">
        <v>790</v>
      </c>
      <c r="C156" s="23">
        <v>44137</v>
      </c>
      <c r="D156" s="8" t="s">
        <v>791</v>
      </c>
      <c r="E156" s="14" t="s">
        <v>792</v>
      </c>
      <c r="F156" s="13" t="s">
        <v>33</v>
      </c>
      <c r="G156" s="8" t="s">
        <v>34</v>
      </c>
      <c r="H156" s="13" t="s">
        <v>13</v>
      </c>
      <c r="I156" s="1">
        <v>7500</v>
      </c>
      <c r="J156" s="1">
        <v>7500</v>
      </c>
      <c r="K156" s="1">
        <f>I156-J156</f>
        <v>0</v>
      </c>
    </row>
    <row r="157" spans="1:11" ht="75" customHeight="1" x14ac:dyDescent="0.25">
      <c r="A157" s="8">
        <v>2020</v>
      </c>
      <c r="B157" s="20" t="s">
        <v>793</v>
      </c>
      <c r="C157" s="23">
        <v>44123</v>
      </c>
      <c r="D157" s="8" t="s">
        <v>794</v>
      </c>
      <c r="E157" s="14" t="s">
        <v>795</v>
      </c>
      <c r="F157" s="13" t="s">
        <v>171</v>
      </c>
      <c r="G157" s="8" t="s">
        <v>172</v>
      </c>
      <c r="H157" s="13" t="s">
        <v>13</v>
      </c>
      <c r="I157" s="1">
        <v>3280</v>
      </c>
      <c r="J157" s="1">
        <v>868</v>
      </c>
      <c r="K157" s="1">
        <f>I157-J157</f>
        <v>2412</v>
      </c>
    </row>
    <row r="158" spans="1:11" ht="75" customHeight="1" x14ac:dyDescent="0.25">
      <c r="A158" s="8">
        <v>2020</v>
      </c>
      <c r="B158" s="20" t="s">
        <v>204</v>
      </c>
      <c r="C158" s="23">
        <v>44134</v>
      </c>
      <c r="D158" s="8" t="s">
        <v>796</v>
      </c>
      <c r="E158" s="14" t="s">
        <v>797</v>
      </c>
      <c r="F158" s="13" t="s">
        <v>274</v>
      </c>
      <c r="G158" s="8" t="s">
        <v>275</v>
      </c>
      <c r="H158" s="13" t="s">
        <v>13</v>
      </c>
      <c r="I158" s="1">
        <v>5999</v>
      </c>
      <c r="J158" s="1">
        <v>5999</v>
      </c>
      <c r="K158" s="1">
        <f>I158-J158</f>
        <v>0</v>
      </c>
    </row>
    <row r="159" spans="1:11" ht="75" customHeight="1" x14ac:dyDescent="0.25">
      <c r="A159" s="8">
        <v>2020</v>
      </c>
      <c r="B159" s="20" t="s">
        <v>798</v>
      </c>
      <c r="C159" s="23">
        <v>44123</v>
      </c>
      <c r="D159" s="8" t="s">
        <v>799</v>
      </c>
      <c r="E159" s="14" t="s">
        <v>800</v>
      </c>
      <c r="F159" s="13" t="s">
        <v>33</v>
      </c>
      <c r="G159" s="8" t="s">
        <v>34</v>
      </c>
      <c r="H159" s="13" t="s">
        <v>13</v>
      </c>
      <c r="I159" s="1">
        <v>5250</v>
      </c>
      <c r="J159" s="1">
        <v>5250</v>
      </c>
      <c r="K159" s="1">
        <f>I159-J159</f>
        <v>0</v>
      </c>
    </row>
    <row r="160" spans="1:11" ht="75" customHeight="1" x14ac:dyDescent="0.25">
      <c r="A160" s="8">
        <v>2020</v>
      </c>
      <c r="B160" s="20" t="s">
        <v>801</v>
      </c>
      <c r="C160" s="23">
        <v>44137</v>
      </c>
      <c r="D160" s="8" t="s">
        <v>802</v>
      </c>
      <c r="E160" s="14" t="s">
        <v>803</v>
      </c>
      <c r="F160" s="13" t="s">
        <v>146</v>
      </c>
      <c r="G160" s="8" t="s">
        <v>147</v>
      </c>
      <c r="H160" s="13" t="s">
        <v>13</v>
      </c>
      <c r="I160" s="1">
        <v>8346.7999999999993</v>
      </c>
      <c r="J160" s="1">
        <v>8346.7999999999993</v>
      </c>
      <c r="K160" s="1">
        <f>I160-J160</f>
        <v>0</v>
      </c>
    </row>
    <row r="161" spans="1:11" ht="75" customHeight="1" x14ac:dyDescent="0.25">
      <c r="A161" s="8">
        <v>2020</v>
      </c>
      <c r="B161" s="20" t="s">
        <v>804</v>
      </c>
      <c r="C161" s="23">
        <v>44127</v>
      </c>
      <c r="D161" s="8" t="s">
        <v>805</v>
      </c>
      <c r="E161" s="14" t="s">
        <v>806</v>
      </c>
      <c r="F161" s="13" t="s">
        <v>807</v>
      </c>
      <c r="G161" s="8" t="s">
        <v>808</v>
      </c>
      <c r="H161" s="13" t="s">
        <v>13</v>
      </c>
      <c r="I161" s="1">
        <v>2990</v>
      </c>
      <c r="J161" s="1">
        <v>2990</v>
      </c>
      <c r="K161" s="1">
        <f>I161-J161</f>
        <v>0</v>
      </c>
    </row>
    <row r="162" spans="1:11" ht="75" customHeight="1" x14ac:dyDescent="0.25">
      <c r="A162" s="8">
        <v>2020</v>
      </c>
      <c r="B162" s="20" t="s">
        <v>809</v>
      </c>
      <c r="C162" s="23">
        <v>44127</v>
      </c>
      <c r="D162" s="8" t="s">
        <v>810</v>
      </c>
      <c r="E162" s="14" t="s">
        <v>811</v>
      </c>
      <c r="F162" s="13" t="s">
        <v>37</v>
      </c>
      <c r="G162" s="8" t="s">
        <v>38</v>
      </c>
      <c r="H162" s="13" t="s">
        <v>13</v>
      </c>
      <c r="I162" s="1">
        <v>4300</v>
      </c>
      <c r="J162" s="1">
        <v>4300</v>
      </c>
      <c r="K162" s="1">
        <f>I162-J162</f>
        <v>0</v>
      </c>
    </row>
    <row r="163" spans="1:11" ht="75" customHeight="1" x14ac:dyDescent="0.25">
      <c r="A163" s="8">
        <v>2020</v>
      </c>
      <c r="B163" s="20" t="s">
        <v>812</v>
      </c>
      <c r="C163" s="23">
        <v>44127</v>
      </c>
      <c r="D163" s="8" t="s">
        <v>813</v>
      </c>
      <c r="E163" s="14" t="s">
        <v>814</v>
      </c>
      <c r="F163" s="13" t="s">
        <v>149</v>
      </c>
      <c r="G163" s="8" t="s">
        <v>150</v>
      </c>
      <c r="H163" s="13" t="s">
        <v>13</v>
      </c>
      <c r="I163" s="1">
        <v>6493.03</v>
      </c>
      <c r="J163" s="1">
        <v>6493.03</v>
      </c>
      <c r="K163" s="1">
        <f>I163-J163</f>
        <v>0</v>
      </c>
    </row>
    <row r="164" spans="1:11" ht="75" customHeight="1" x14ac:dyDescent="0.25">
      <c r="A164" s="8">
        <v>2020</v>
      </c>
      <c r="B164" s="20" t="s">
        <v>815</v>
      </c>
      <c r="C164" s="23">
        <v>44155</v>
      </c>
      <c r="D164" s="8" t="s">
        <v>816</v>
      </c>
      <c r="E164" s="14" t="s">
        <v>817</v>
      </c>
      <c r="F164" s="13" t="s">
        <v>283</v>
      </c>
      <c r="G164" s="8" t="s">
        <v>284</v>
      </c>
      <c r="H164" s="13" t="s">
        <v>13</v>
      </c>
      <c r="I164" s="1">
        <v>5000</v>
      </c>
      <c r="J164" s="1">
        <v>5000</v>
      </c>
      <c r="K164" s="1">
        <f>I164-J164</f>
        <v>0</v>
      </c>
    </row>
    <row r="165" spans="1:11" ht="75" customHeight="1" x14ac:dyDescent="0.25">
      <c r="A165" s="8">
        <v>2020</v>
      </c>
      <c r="B165" s="20" t="s">
        <v>818</v>
      </c>
      <c r="C165" s="23">
        <v>44130</v>
      </c>
      <c r="D165" s="8" t="s">
        <v>819</v>
      </c>
      <c r="E165" s="14" t="s">
        <v>820</v>
      </c>
      <c r="F165" s="13" t="s">
        <v>116</v>
      </c>
      <c r="G165" s="8" t="s">
        <v>117</v>
      </c>
      <c r="H165" s="13" t="s">
        <v>13</v>
      </c>
      <c r="I165" s="1">
        <v>315</v>
      </c>
      <c r="J165" s="1">
        <v>0</v>
      </c>
      <c r="K165" s="1">
        <f>I165-J165</f>
        <v>315</v>
      </c>
    </row>
    <row r="166" spans="1:11" ht="75" customHeight="1" x14ac:dyDescent="0.25">
      <c r="A166" s="8">
        <v>2020</v>
      </c>
      <c r="B166" s="20" t="s">
        <v>821</v>
      </c>
      <c r="C166" s="23">
        <v>44127</v>
      </c>
      <c r="D166" s="8" t="s">
        <v>822</v>
      </c>
      <c r="E166" s="14" t="s">
        <v>823</v>
      </c>
      <c r="F166" s="13" t="s">
        <v>692</v>
      </c>
      <c r="G166" s="8" t="s">
        <v>824</v>
      </c>
      <c r="H166" s="13" t="s">
        <v>13</v>
      </c>
      <c r="I166" s="1">
        <v>1980</v>
      </c>
      <c r="J166" s="1">
        <v>1980</v>
      </c>
      <c r="K166" s="1">
        <f>I166-J166</f>
        <v>0</v>
      </c>
    </row>
    <row r="167" spans="1:11" ht="75" customHeight="1" x14ac:dyDescent="0.25">
      <c r="A167" s="8">
        <v>2020</v>
      </c>
      <c r="B167" s="20" t="s">
        <v>825</v>
      </c>
      <c r="C167" s="23">
        <v>44151</v>
      </c>
      <c r="D167" s="8" t="s">
        <v>826</v>
      </c>
      <c r="E167" s="14" t="s">
        <v>827</v>
      </c>
      <c r="F167" s="13" t="s">
        <v>22</v>
      </c>
      <c r="G167" s="8" t="s">
        <v>23</v>
      </c>
      <c r="H167" s="13" t="s">
        <v>13</v>
      </c>
      <c r="I167" s="1">
        <v>129929</v>
      </c>
      <c r="J167" s="1">
        <v>129929</v>
      </c>
      <c r="K167" s="1">
        <f>I167-J167</f>
        <v>0</v>
      </c>
    </row>
    <row r="168" spans="1:11" ht="75" customHeight="1" x14ac:dyDescent="0.25">
      <c r="A168" s="8">
        <v>2020</v>
      </c>
      <c r="B168" s="20" t="s">
        <v>828</v>
      </c>
      <c r="C168" s="23">
        <v>44130</v>
      </c>
      <c r="D168" s="8" t="s">
        <v>829</v>
      </c>
      <c r="E168" s="14" t="s">
        <v>830</v>
      </c>
      <c r="F168" s="13" t="s">
        <v>11</v>
      </c>
      <c r="G168" s="8" t="s">
        <v>12</v>
      </c>
      <c r="H168" s="13" t="s">
        <v>13</v>
      </c>
      <c r="I168" s="1">
        <v>302</v>
      </c>
      <c r="J168" s="1">
        <v>302</v>
      </c>
      <c r="K168" s="1">
        <f>I168-J168</f>
        <v>0</v>
      </c>
    </row>
    <row r="169" spans="1:11" ht="75" customHeight="1" x14ac:dyDescent="0.25">
      <c r="A169" s="8">
        <v>2020</v>
      </c>
      <c r="B169" s="20" t="s">
        <v>831</v>
      </c>
      <c r="C169" s="23">
        <v>44137</v>
      </c>
      <c r="D169" s="8" t="s">
        <v>832</v>
      </c>
      <c r="E169" s="14" t="s">
        <v>833</v>
      </c>
      <c r="F169" s="13" t="s">
        <v>25</v>
      </c>
      <c r="G169" s="10" t="s">
        <v>26</v>
      </c>
      <c r="H169" s="18" t="s">
        <v>13</v>
      </c>
      <c r="I169" s="1">
        <v>15800</v>
      </c>
      <c r="J169" s="1">
        <v>15800</v>
      </c>
      <c r="K169" s="1">
        <f>I169-J169</f>
        <v>0</v>
      </c>
    </row>
    <row r="170" spans="1:11" ht="75" customHeight="1" x14ac:dyDescent="0.25">
      <c r="A170" s="8">
        <v>2020</v>
      </c>
      <c r="B170" s="20" t="s">
        <v>207</v>
      </c>
      <c r="C170" s="23">
        <v>44151</v>
      </c>
      <c r="D170" s="8" t="s">
        <v>834</v>
      </c>
      <c r="E170" s="14" t="s">
        <v>835</v>
      </c>
      <c r="F170" s="18" t="s">
        <v>98</v>
      </c>
      <c r="G170" s="20" t="s">
        <v>99</v>
      </c>
      <c r="H170" s="18" t="s">
        <v>13</v>
      </c>
      <c r="I170" s="1">
        <v>20540</v>
      </c>
      <c r="J170" s="1">
        <v>20540</v>
      </c>
      <c r="K170" s="1">
        <f>I170-J170</f>
        <v>0</v>
      </c>
    </row>
    <row r="171" spans="1:11" ht="75" customHeight="1" x14ac:dyDescent="0.25">
      <c r="A171" s="8">
        <v>2020</v>
      </c>
      <c r="B171" s="20" t="s">
        <v>836</v>
      </c>
      <c r="C171" s="23">
        <v>44151</v>
      </c>
      <c r="D171" s="8" t="s">
        <v>837</v>
      </c>
      <c r="E171" s="14" t="s">
        <v>838</v>
      </c>
      <c r="F171" s="13" t="s">
        <v>164</v>
      </c>
      <c r="G171" s="8" t="s">
        <v>839</v>
      </c>
      <c r="H171" s="18" t="s">
        <v>13</v>
      </c>
      <c r="I171" s="1">
        <v>18890</v>
      </c>
      <c r="J171" s="1">
        <v>18890</v>
      </c>
      <c r="K171" s="1">
        <f>I171-J171</f>
        <v>0</v>
      </c>
    </row>
    <row r="172" spans="1:11" ht="75" customHeight="1" x14ac:dyDescent="0.25">
      <c r="A172" s="8">
        <v>2020</v>
      </c>
      <c r="B172" s="20" t="s">
        <v>840</v>
      </c>
      <c r="C172" s="23">
        <v>44137</v>
      </c>
      <c r="D172" s="8" t="s">
        <v>841</v>
      </c>
      <c r="E172" s="14" t="s">
        <v>842</v>
      </c>
      <c r="F172" s="13" t="s">
        <v>239</v>
      </c>
      <c r="G172" s="8" t="s">
        <v>240</v>
      </c>
      <c r="H172" s="18" t="s">
        <v>13</v>
      </c>
      <c r="I172" s="1">
        <v>24651.200000000001</v>
      </c>
      <c r="J172" s="1">
        <v>24651.200000000001</v>
      </c>
      <c r="K172" s="1">
        <f>I172-J172</f>
        <v>0</v>
      </c>
    </row>
    <row r="173" spans="1:11" ht="75" customHeight="1" x14ac:dyDescent="0.25">
      <c r="A173" s="8">
        <v>2020</v>
      </c>
      <c r="B173" s="20" t="s">
        <v>843</v>
      </c>
      <c r="C173" s="23">
        <v>44137</v>
      </c>
      <c r="D173" s="8" t="s">
        <v>844</v>
      </c>
      <c r="E173" s="14" t="s">
        <v>845</v>
      </c>
      <c r="F173" s="13" t="s">
        <v>139</v>
      </c>
      <c r="G173" s="10" t="s">
        <v>140</v>
      </c>
      <c r="H173" s="13" t="s">
        <v>13</v>
      </c>
      <c r="I173" s="1">
        <v>5436</v>
      </c>
      <c r="J173" s="1">
        <v>5436</v>
      </c>
      <c r="K173" s="1">
        <f>I173-J173</f>
        <v>0</v>
      </c>
    </row>
    <row r="174" spans="1:11" ht="75" customHeight="1" x14ac:dyDescent="0.25">
      <c r="A174" s="8">
        <v>2020</v>
      </c>
      <c r="B174" s="20" t="s">
        <v>846</v>
      </c>
      <c r="C174" s="23">
        <v>44144</v>
      </c>
      <c r="D174" s="8" t="s">
        <v>847</v>
      </c>
      <c r="E174" s="14" t="s">
        <v>848</v>
      </c>
      <c r="F174" s="13" t="s">
        <v>80</v>
      </c>
      <c r="G174" s="8" t="s">
        <v>81</v>
      </c>
      <c r="H174" s="13" t="s">
        <v>13</v>
      </c>
      <c r="I174" s="1">
        <v>71399.22</v>
      </c>
      <c r="J174" s="1">
        <v>71399.22</v>
      </c>
      <c r="K174" s="1">
        <f>I174-J174</f>
        <v>0</v>
      </c>
    </row>
    <row r="175" spans="1:11" ht="75" customHeight="1" x14ac:dyDescent="0.25">
      <c r="A175" s="8">
        <v>2020</v>
      </c>
      <c r="B175" s="20" t="s">
        <v>849</v>
      </c>
      <c r="C175" s="23">
        <v>44151</v>
      </c>
      <c r="D175" s="8" t="s">
        <v>850</v>
      </c>
      <c r="E175" s="14" t="s">
        <v>851</v>
      </c>
      <c r="F175" s="13" t="s">
        <v>109</v>
      </c>
      <c r="G175" s="8" t="s">
        <v>110</v>
      </c>
      <c r="H175" s="18" t="s">
        <v>13</v>
      </c>
      <c r="I175" s="1">
        <v>9100</v>
      </c>
      <c r="J175" s="1">
        <v>9100</v>
      </c>
      <c r="K175" s="1">
        <f>I175-J175</f>
        <v>0</v>
      </c>
    </row>
    <row r="176" spans="1:11" ht="75" customHeight="1" x14ac:dyDescent="0.25">
      <c r="A176" s="8">
        <v>2020</v>
      </c>
      <c r="B176" s="20" t="s">
        <v>852</v>
      </c>
      <c r="C176" s="23">
        <v>44151</v>
      </c>
      <c r="D176" s="8" t="s">
        <v>853</v>
      </c>
      <c r="E176" s="14" t="s">
        <v>854</v>
      </c>
      <c r="F176" s="13" t="s">
        <v>855</v>
      </c>
      <c r="G176" s="8" t="s">
        <v>856</v>
      </c>
      <c r="H176" s="18" t="s">
        <v>13</v>
      </c>
      <c r="I176" s="1">
        <v>1400</v>
      </c>
      <c r="J176" s="1">
        <v>1400</v>
      </c>
      <c r="K176" s="1">
        <f>I176-J176</f>
        <v>0</v>
      </c>
    </row>
    <row r="177" spans="1:11" ht="75" customHeight="1" x14ac:dyDescent="0.25">
      <c r="A177" s="8">
        <v>2020</v>
      </c>
      <c r="B177" s="20" t="s">
        <v>857</v>
      </c>
      <c r="C177" s="23">
        <v>44151</v>
      </c>
      <c r="D177" s="8" t="s">
        <v>858</v>
      </c>
      <c r="E177" s="14" t="s">
        <v>859</v>
      </c>
      <c r="F177" s="13" t="s">
        <v>176</v>
      </c>
      <c r="G177" s="8" t="s">
        <v>177</v>
      </c>
      <c r="H177" s="18" t="s">
        <v>13</v>
      </c>
      <c r="I177" s="1">
        <v>268</v>
      </c>
      <c r="J177" s="1">
        <v>268</v>
      </c>
      <c r="K177" s="1">
        <f>I177-J177</f>
        <v>0</v>
      </c>
    </row>
    <row r="178" spans="1:11" ht="75" customHeight="1" x14ac:dyDescent="0.25">
      <c r="A178" s="8">
        <v>2020</v>
      </c>
      <c r="B178" s="47" t="s">
        <v>212</v>
      </c>
      <c r="C178" s="46">
        <v>44153</v>
      </c>
      <c r="D178" s="8" t="s">
        <v>860</v>
      </c>
      <c r="E178" s="14" t="s">
        <v>861</v>
      </c>
      <c r="F178" s="13" t="s">
        <v>87</v>
      </c>
      <c r="G178" s="8" t="s">
        <v>264</v>
      </c>
      <c r="H178" s="18" t="s">
        <v>13</v>
      </c>
      <c r="I178" s="1">
        <v>1000</v>
      </c>
      <c r="J178" s="1">
        <v>1000</v>
      </c>
      <c r="K178" s="1">
        <f>I178-J178</f>
        <v>0</v>
      </c>
    </row>
    <row r="179" spans="1:11" ht="75" customHeight="1" x14ac:dyDescent="0.25">
      <c r="A179" s="8">
        <v>2020</v>
      </c>
      <c r="B179" s="20" t="s">
        <v>862</v>
      </c>
      <c r="C179" s="23">
        <v>44169</v>
      </c>
      <c r="D179" s="8" t="s">
        <v>863</v>
      </c>
      <c r="E179" s="14" t="s">
        <v>864</v>
      </c>
      <c r="F179" s="13" t="s">
        <v>292</v>
      </c>
      <c r="G179" s="8" t="s">
        <v>293</v>
      </c>
      <c r="H179" s="18" t="s">
        <v>13</v>
      </c>
      <c r="I179" s="1">
        <v>26800</v>
      </c>
      <c r="J179" s="1">
        <v>0</v>
      </c>
      <c r="K179" s="1">
        <f>I179-J179</f>
        <v>26800</v>
      </c>
    </row>
    <row r="180" spans="1:11" ht="75" customHeight="1" x14ac:dyDescent="0.25">
      <c r="A180" s="20">
        <v>2020</v>
      </c>
      <c r="B180" s="20" t="s">
        <v>865</v>
      </c>
      <c r="C180" s="23">
        <v>44151</v>
      </c>
      <c r="D180" s="20" t="s">
        <v>866</v>
      </c>
      <c r="E180" s="24" t="s">
        <v>867</v>
      </c>
      <c r="F180" s="18" t="s">
        <v>83</v>
      </c>
      <c r="G180" s="20" t="s">
        <v>84</v>
      </c>
      <c r="H180" s="18" t="s">
        <v>13</v>
      </c>
      <c r="I180" s="19">
        <v>250</v>
      </c>
      <c r="J180" s="1">
        <v>250</v>
      </c>
      <c r="K180" s="1">
        <f>I180-J180</f>
        <v>0</v>
      </c>
    </row>
    <row r="181" spans="1:11" ht="75" customHeight="1" x14ac:dyDescent="0.25">
      <c r="A181" s="20">
        <v>2020</v>
      </c>
      <c r="B181" s="20" t="s">
        <v>868</v>
      </c>
      <c r="C181" s="23">
        <v>44158</v>
      </c>
      <c r="D181" s="20" t="s">
        <v>869</v>
      </c>
      <c r="E181" s="24" t="s">
        <v>870</v>
      </c>
      <c r="F181" s="18" t="s">
        <v>871</v>
      </c>
      <c r="G181" s="20" t="s">
        <v>872</v>
      </c>
      <c r="H181" s="18" t="s">
        <v>13</v>
      </c>
      <c r="I181" s="19">
        <v>196</v>
      </c>
      <c r="J181" s="1">
        <v>196</v>
      </c>
      <c r="K181" s="1">
        <f>I181-J181</f>
        <v>0</v>
      </c>
    </row>
    <row r="182" spans="1:11" ht="75" customHeight="1" x14ac:dyDescent="0.25">
      <c r="A182" s="20">
        <v>2020</v>
      </c>
      <c r="B182" s="47" t="s">
        <v>873</v>
      </c>
      <c r="C182" s="46">
        <v>44165</v>
      </c>
      <c r="D182" s="20" t="s">
        <v>874</v>
      </c>
      <c r="E182" s="24" t="s">
        <v>875</v>
      </c>
      <c r="F182" s="18" t="s">
        <v>48</v>
      </c>
      <c r="G182" s="20" t="s">
        <v>49</v>
      </c>
      <c r="H182" s="18" t="s">
        <v>13</v>
      </c>
      <c r="I182" s="19">
        <v>80</v>
      </c>
      <c r="J182" s="1">
        <v>80</v>
      </c>
      <c r="K182" s="1">
        <f>I182-J182</f>
        <v>0</v>
      </c>
    </row>
    <row r="183" spans="1:11" ht="75" customHeight="1" x14ac:dyDescent="0.25">
      <c r="A183" s="20">
        <v>2020</v>
      </c>
      <c r="B183" s="20" t="s">
        <v>876</v>
      </c>
      <c r="C183" s="23">
        <v>44196</v>
      </c>
      <c r="D183" s="20">
        <v>8524348281</v>
      </c>
      <c r="E183" s="24" t="s">
        <v>877</v>
      </c>
      <c r="F183" s="18" t="s">
        <v>878</v>
      </c>
      <c r="G183" s="20" t="s">
        <v>879</v>
      </c>
      <c r="H183" s="18" t="s">
        <v>13</v>
      </c>
      <c r="I183" s="19">
        <v>75700</v>
      </c>
      <c r="J183" s="1">
        <v>75700</v>
      </c>
      <c r="K183" s="1">
        <f>I183-J183</f>
        <v>0</v>
      </c>
    </row>
    <row r="184" spans="1:11" ht="75" customHeight="1" x14ac:dyDescent="0.25">
      <c r="A184" s="20">
        <v>2020</v>
      </c>
      <c r="B184" s="20" t="s">
        <v>880</v>
      </c>
      <c r="C184" s="23">
        <v>44167</v>
      </c>
      <c r="D184" s="20" t="s">
        <v>881</v>
      </c>
      <c r="E184" s="24" t="s">
        <v>882</v>
      </c>
      <c r="F184" s="18" t="s">
        <v>883</v>
      </c>
      <c r="G184" s="20" t="s">
        <v>884</v>
      </c>
      <c r="H184" s="18" t="s">
        <v>13</v>
      </c>
      <c r="I184" s="19">
        <v>35600</v>
      </c>
      <c r="J184" s="1">
        <v>32000</v>
      </c>
      <c r="K184" s="1">
        <f>I184-J184</f>
        <v>3600</v>
      </c>
    </row>
    <row r="185" spans="1:11" ht="75" customHeight="1" x14ac:dyDescent="0.25">
      <c r="A185" s="20">
        <v>2020</v>
      </c>
      <c r="B185" s="20" t="s">
        <v>885</v>
      </c>
      <c r="C185" s="23">
        <v>44166</v>
      </c>
      <c r="D185" s="20" t="s">
        <v>886</v>
      </c>
      <c r="E185" s="24" t="s">
        <v>887</v>
      </c>
      <c r="F185" s="18" t="s">
        <v>25</v>
      </c>
      <c r="G185" s="20" t="s">
        <v>26</v>
      </c>
      <c r="H185" s="18" t="s">
        <v>13</v>
      </c>
      <c r="I185" s="19">
        <v>5573.76</v>
      </c>
      <c r="J185" s="1">
        <v>5573.76</v>
      </c>
      <c r="K185" s="1">
        <f>I185-J185</f>
        <v>0</v>
      </c>
    </row>
    <row r="186" spans="1:11" ht="75" customHeight="1" x14ac:dyDescent="0.25">
      <c r="A186" s="20">
        <v>2020</v>
      </c>
      <c r="B186" s="20" t="s">
        <v>888</v>
      </c>
      <c r="C186" s="23">
        <v>44194</v>
      </c>
      <c r="D186" s="20" t="s">
        <v>889</v>
      </c>
      <c r="E186" s="24" t="s">
        <v>890</v>
      </c>
      <c r="F186" s="18" t="s">
        <v>891</v>
      </c>
      <c r="G186" s="20" t="s">
        <v>892</v>
      </c>
      <c r="H186" s="18" t="s">
        <v>13</v>
      </c>
      <c r="I186" s="19">
        <v>39000</v>
      </c>
      <c r="J186" s="1">
        <v>12000</v>
      </c>
      <c r="K186" s="1">
        <f>I186-J186</f>
        <v>27000</v>
      </c>
    </row>
    <row r="187" spans="1:11" ht="75" customHeight="1" x14ac:dyDescent="0.25">
      <c r="A187" s="20">
        <v>2020</v>
      </c>
      <c r="B187" s="20" t="s">
        <v>893</v>
      </c>
      <c r="C187" s="23">
        <v>44181</v>
      </c>
      <c r="D187" s="20">
        <v>8533308487</v>
      </c>
      <c r="E187" s="24" t="s">
        <v>894</v>
      </c>
      <c r="F187" s="18" t="s">
        <v>220</v>
      </c>
      <c r="G187" s="20" t="s">
        <v>221</v>
      </c>
      <c r="H187" s="18" t="s">
        <v>13</v>
      </c>
      <c r="I187" s="19">
        <v>42600</v>
      </c>
      <c r="J187" s="1">
        <v>3915</v>
      </c>
      <c r="K187" s="1">
        <f>I187-J187</f>
        <v>38685</v>
      </c>
    </row>
    <row r="188" spans="1:11" ht="75" customHeight="1" x14ac:dyDescent="0.25">
      <c r="A188" s="20">
        <v>2020</v>
      </c>
      <c r="B188" s="20" t="s">
        <v>895</v>
      </c>
      <c r="C188" s="23">
        <v>44180</v>
      </c>
      <c r="D188" s="20" t="s">
        <v>896</v>
      </c>
      <c r="E188" s="24" t="s">
        <v>897</v>
      </c>
      <c r="F188" s="18" t="s">
        <v>269</v>
      </c>
      <c r="G188" s="20" t="s">
        <v>270</v>
      </c>
      <c r="H188" s="18" t="s">
        <v>13</v>
      </c>
      <c r="I188" s="19">
        <v>6000</v>
      </c>
      <c r="J188" s="1">
        <v>4500</v>
      </c>
      <c r="K188" s="1">
        <f>I188-J188</f>
        <v>1500</v>
      </c>
    </row>
    <row r="189" spans="1:11" ht="75" customHeight="1" x14ac:dyDescent="0.25">
      <c r="A189" s="20">
        <v>2020</v>
      </c>
      <c r="B189" s="20" t="s">
        <v>898</v>
      </c>
      <c r="C189" s="23">
        <v>44194</v>
      </c>
      <c r="D189" s="20" t="s">
        <v>899</v>
      </c>
      <c r="E189" s="24" t="s">
        <v>900</v>
      </c>
      <c r="F189" s="18" t="s">
        <v>901</v>
      </c>
      <c r="G189" s="20" t="s">
        <v>216</v>
      </c>
      <c r="H189" s="18" t="s">
        <v>13</v>
      </c>
      <c r="I189" s="19">
        <v>55000</v>
      </c>
      <c r="J189" s="1">
        <v>0</v>
      </c>
      <c r="K189" s="1">
        <f>I189-J189</f>
        <v>55000</v>
      </c>
    </row>
    <row r="190" spans="1:11" ht="75" customHeight="1" x14ac:dyDescent="0.25">
      <c r="A190" s="20">
        <v>2020</v>
      </c>
      <c r="B190" s="20" t="s">
        <v>288</v>
      </c>
      <c r="C190" s="23">
        <v>44193</v>
      </c>
      <c r="D190" s="20" t="s">
        <v>902</v>
      </c>
      <c r="E190" s="24" t="s">
        <v>903</v>
      </c>
      <c r="F190" s="18" t="s">
        <v>904</v>
      </c>
      <c r="G190" s="20" t="s">
        <v>905</v>
      </c>
      <c r="H190" s="18" t="s">
        <v>13</v>
      </c>
      <c r="I190" s="19">
        <v>19900</v>
      </c>
      <c r="J190" s="1">
        <v>19900</v>
      </c>
      <c r="K190" s="1">
        <f>I190-J190</f>
        <v>0</v>
      </c>
    </row>
    <row r="191" spans="1:11" ht="75" customHeight="1" x14ac:dyDescent="0.25">
      <c r="A191" s="20">
        <v>2020</v>
      </c>
      <c r="B191" s="20" t="s">
        <v>906</v>
      </c>
      <c r="C191" s="23">
        <v>44181</v>
      </c>
      <c r="D191" s="20" t="s">
        <v>907</v>
      </c>
      <c r="E191" s="24" t="s">
        <v>908</v>
      </c>
      <c r="F191" s="18" t="s">
        <v>22</v>
      </c>
      <c r="G191" s="20" t="s">
        <v>23</v>
      </c>
      <c r="H191" s="18" t="s">
        <v>13</v>
      </c>
      <c r="I191" s="19">
        <v>22095</v>
      </c>
      <c r="J191" s="1">
        <v>18905</v>
      </c>
      <c r="K191" s="1">
        <f>I191-J191</f>
        <v>3190</v>
      </c>
    </row>
    <row r="192" spans="1:11" ht="75" customHeight="1" x14ac:dyDescent="0.25">
      <c r="A192" s="20">
        <v>2020</v>
      </c>
      <c r="B192" s="20" t="s">
        <v>909</v>
      </c>
      <c r="C192" s="23">
        <v>44196</v>
      </c>
      <c r="D192" s="20" t="s">
        <v>910</v>
      </c>
      <c r="E192" s="24" t="s">
        <v>911</v>
      </c>
      <c r="F192" s="18" t="s">
        <v>230</v>
      </c>
      <c r="G192" s="20" t="s">
        <v>231</v>
      </c>
      <c r="H192" s="18" t="s">
        <v>13</v>
      </c>
      <c r="I192" s="19">
        <v>273.23</v>
      </c>
      <c r="J192" s="1">
        <v>273.23</v>
      </c>
      <c r="K192" s="1">
        <f>I192-J192</f>
        <v>0</v>
      </c>
    </row>
    <row r="193" spans="1:11" ht="75" customHeight="1" x14ac:dyDescent="0.25">
      <c r="A193" s="20">
        <v>2020</v>
      </c>
      <c r="B193" s="20" t="s">
        <v>285</v>
      </c>
      <c r="C193" s="23">
        <v>44179</v>
      </c>
      <c r="D193" s="20" t="s">
        <v>912</v>
      </c>
      <c r="E193" s="24" t="s">
        <v>913</v>
      </c>
      <c r="F193" s="18" t="s">
        <v>914</v>
      </c>
      <c r="G193" s="20" t="s">
        <v>915</v>
      </c>
      <c r="H193" s="18" t="s">
        <v>13</v>
      </c>
      <c r="I193" s="19">
        <v>560</v>
      </c>
      <c r="J193" s="1">
        <v>560</v>
      </c>
      <c r="K193" s="1">
        <f>I193-J193</f>
        <v>0</v>
      </c>
    </row>
    <row r="194" spans="1:11" ht="75" customHeight="1" x14ac:dyDescent="0.25">
      <c r="A194" s="20">
        <v>2020</v>
      </c>
      <c r="B194" s="20" t="s">
        <v>916</v>
      </c>
      <c r="C194" s="23">
        <v>44181</v>
      </c>
      <c r="D194" s="20" t="s">
        <v>917</v>
      </c>
      <c r="E194" s="24" t="s">
        <v>918</v>
      </c>
      <c r="F194" s="25"/>
      <c r="G194" s="47" t="s">
        <v>919</v>
      </c>
      <c r="H194" s="18" t="s">
        <v>13</v>
      </c>
      <c r="I194" s="19">
        <v>99</v>
      </c>
      <c r="J194" s="1">
        <v>99</v>
      </c>
      <c r="K194" s="1">
        <f>I194-J194</f>
        <v>0</v>
      </c>
    </row>
    <row r="195" spans="1:11" ht="75" customHeight="1" x14ac:dyDescent="0.25">
      <c r="A195" s="20">
        <v>2020</v>
      </c>
      <c r="B195" s="20" t="s">
        <v>920</v>
      </c>
      <c r="C195" s="23">
        <v>44181</v>
      </c>
      <c r="D195" s="20" t="s">
        <v>921</v>
      </c>
      <c r="E195" s="24" t="s">
        <v>922</v>
      </c>
      <c r="F195" s="18" t="s">
        <v>923</v>
      </c>
      <c r="G195" s="20" t="s">
        <v>925</v>
      </c>
      <c r="H195" s="18" t="s">
        <v>13</v>
      </c>
      <c r="I195" s="19">
        <v>131305.62</v>
      </c>
      <c r="J195" s="1">
        <v>131305.62</v>
      </c>
      <c r="K195" s="1">
        <f>I195-J195</f>
        <v>0</v>
      </c>
    </row>
    <row r="196" spans="1:11" ht="75" customHeight="1" x14ac:dyDescent="0.25">
      <c r="A196" s="20">
        <v>2020</v>
      </c>
      <c r="B196" s="20" t="s">
        <v>926</v>
      </c>
      <c r="C196" s="23">
        <v>44180</v>
      </c>
      <c r="D196" s="20" t="s">
        <v>927</v>
      </c>
      <c r="E196" s="24" t="s">
        <v>928</v>
      </c>
      <c r="F196" s="18" t="s">
        <v>56</v>
      </c>
      <c r="G196" s="20" t="s">
        <v>57</v>
      </c>
      <c r="H196" s="18" t="s">
        <v>13</v>
      </c>
      <c r="I196" s="19">
        <v>3600</v>
      </c>
      <c r="J196" s="1">
        <v>282</v>
      </c>
      <c r="K196" s="1">
        <f>I196-J196</f>
        <v>3318</v>
      </c>
    </row>
    <row r="197" spans="1:11" ht="75" customHeight="1" x14ac:dyDescent="0.25">
      <c r="A197" s="20">
        <v>2020</v>
      </c>
      <c r="B197" s="20" t="s">
        <v>929</v>
      </c>
      <c r="C197" s="23">
        <v>44210</v>
      </c>
      <c r="D197" s="20" t="s">
        <v>930</v>
      </c>
      <c r="E197" s="24" t="s">
        <v>931</v>
      </c>
      <c r="F197" s="18" t="s">
        <v>184</v>
      </c>
      <c r="G197" s="20" t="s">
        <v>185</v>
      </c>
      <c r="H197" s="18" t="s">
        <v>13</v>
      </c>
      <c r="I197" s="19">
        <v>16290</v>
      </c>
      <c r="J197" s="1">
        <v>14850</v>
      </c>
      <c r="K197" s="1">
        <f>I197-J197</f>
        <v>1440</v>
      </c>
    </row>
    <row r="198" spans="1:11" ht="75" customHeight="1" x14ac:dyDescent="0.25">
      <c r="A198" s="20">
        <v>2020</v>
      </c>
      <c r="B198" s="20" t="s">
        <v>932</v>
      </c>
      <c r="C198" s="23">
        <v>44267</v>
      </c>
      <c r="D198" s="20" t="s">
        <v>933</v>
      </c>
      <c r="E198" s="24" t="s">
        <v>934</v>
      </c>
      <c r="F198" s="18" t="s">
        <v>935</v>
      </c>
      <c r="G198" s="20" t="s">
        <v>117</v>
      </c>
      <c r="H198" s="18" t="s">
        <v>13</v>
      </c>
      <c r="I198" s="48">
        <v>462672</v>
      </c>
      <c r="J198" s="1">
        <v>0</v>
      </c>
      <c r="K198" s="1">
        <f>I198-J198</f>
        <v>462672</v>
      </c>
    </row>
    <row r="199" spans="1:11" ht="75" customHeight="1" x14ac:dyDescent="0.25">
      <c r="A199" s="20">
        <v>2020</v>
      </c>
      <c r="B199" s="20" t="s">
        <v>936</v>
      </c>
      <c r="C199" s="23">
        <v>44196</v>
      </c>
      <c r="D199" s="20" t="s">
        <v>937</v>
      </c>
      <c r="E199" s="24" t="s">
        <v>938</v>
      </c>
      <c r="F199" s="18" t="s">
        <v>939</v>
      </c>
      <c r="G199" s="20" t="s">
        <v>940</v>
      </c>
      <c r="H199" s="18" t="s">
        <v>13</v>
      </c>
      <c r="I199" s="19">
        <v>141952.74</v>
      </c>
      <c r="J199" s="1">
        <v>141952.74</v>
      </c>
      <c r="K199" s="1">
        <f>I199-J199</f>
        <v>0</v>
      </c>
    </row>
    <row r="200" spans="1:11" ht="75" customHeight="1" x14ac:dyDescent="0.25">
      <c r="A200" s="20">
        <v>2020</v>
      </c>
      <c r="B200" s="20" t="s">
        <v>941</v>
      </c>
      <c r="C200" s="23">
        <v>44196</v>
      </c>
      <c r="D200" s="20" t="s">
        <v>942</v>
      </c>
      <c r="E200" s="24" t="s">
        <v>943</v>
      </c>
      <c r="F200" s="18" t="s">
        <v>944</v>
      </c>
      <c r="G200" s="20" t="s">
        <v>945</v>
      </c>
      <c r="H200" s="18" t="s">
        <v>13</v>
      </c>
      <c r="I200" s="19">
        <v>103607</v>
      </c>
      <c r="J200" s="1">
        <v>103607</v>
      </c>
      <c r="K200" s="1">
        <f>I200-J200</f>
        <v>0</v>
      </c>
    </row>
    <row r="201" spans="1:11" ht="75" customHeight="1" x14ac:dyDescent="0.25">
      <c r="A201" s="20">
        <v>2020</v>
      </c>
      <c r="B201" s="47" t="s">
        <v>946</v>
      </c>
      <c r="C201" s="46">
        <v>44293</v>
      </c>
      <c r="D201" s="20" t="s">
        <v>947</v>
      </c>
      <c r="E201" s="24" t="s">
        <v>948</v>
      </c>
      <c r="F201" s="18" t="s">
        <v>20</v>
      </c>
      <c r="G201" s="20" t="s">
        <v>21</v>
      </c>
      <c r="H201" s="18" t="s">
        <v>13</v>
      </c>
      <c r="I201" s="19">
        <v>3771.94</v>
      </c>
      <c r="J201" s="1">
        <v>0</v>
      </c>
      <c r="K201" s="1">
        <f>I201-J201</f>
        <v>3771.94</v>
      </c>
    </row>
    <row r="202" spans="1:11" ht="75" customHeight="1" x14ac:dyDescent="0.25">
      <c r="A202" s="20">
        <v>2020</v>
      </c>
      <c r="B202" s="20" t="s">
        <v>949</v>
      </c>
      <c r="C202" s="23">
        <v>44193</v>
      </c>
      <c r="D202" s="20" t="s">
        <v>950</v>
      </c>
      <c r="E202" s="24" t="s">
        <v>951</v>
      </c>
      <c r="F202" s="18" t="s">
        <v>31</v>
      </c>
      <c r="G202" s="20" t="s">
        <v>32</v>
      </c>
      <c r="H202" s="18" t="s">
        <v>13</v>
      </c>
      <c r="I202" s="19">
        <v>18094.41</v>
      </c>
      <c r="J202" s="1">
        <v>18094.41</v>
      </c>
      <c r="K202" s="1">
        <f>I202-J202</f>
        <v>0</v>
      </c>
    </row>
    <row r="203" spans="1:11" ht="75" customHeight="1" x14ac:dyDescent="0.25">
      <c r="A203" s="20">
        <v>2020</v>
      </c>
      <c r="B203" s="20" t="s">
        <v>952</v>
      </c>
      <c r="C203" s="23">
        <v>44235</v>
      </c>
      <c r="D203" s="20" t="s">
        <v>953</v>
      </c>
      <c r="E203" s="24" t="s">
        <v>954</v>
      </c>
      <c r="F203" s="18" t="s">
        <v>85</v>
      </c>
      <c r="G203" s="20" t="s">
        <v>86</v>
      </c>
      <c r="H203" s="18" t="s">
        <v>13</v>
      </c>
      <c r="I203" s="19">
        <v>30900</v>
      </c>
      <c r="J203" s="1">
        <v>10100</v>
      </c>
      <c r="K203" s="1">
        <f>I203-J203</f>
        <v>20800</v>
      </c>
    </row>
    <row r="204" spans="1:11" ht="75" customHeight="1" x14ac:dyDescent="0.25">
      <c r="A204" s="20">
        <v>2020</v>
      </c>
      <c r="B204" s="20" t="s">
        <v>955</v>
      </c>
      <c r="C204" s="23">
        <v>44196</v>
      </c>
      <c r="D204" s="20" t="s">
        <v>956</v>
      </c>
      <c r="E204" s="24" t="s">
        <v>957</v>
      </c>
      <c r="F204" s="18" t="s">
        <v>958</v>
      </c>
      <c r="G204" s="20" t="s">
        <v>959</v>
      </c>
      <c r="H204" s="18" t="s">
        <v>13</v>
      </c>
      <c r="I204" s="19">
        <v>74900</v>
      </c>
      <c r="J204" s="1">
        <v>55012.5</v>
      </c>
      <c r="K204" s="1">
        <f>I204-J204</f>
        <v>19887.5</v>
      </c>
    </row>
    <row r="205" spans="1:11" ht="91.5" customHeight="1" x14ac:dyDescent="0.25">
      <c r="A205" s="20">
        <v>2020</v>
      </c>
      <c r="B205" s="20" t="s">
        <v>960</v>
      </c>
      <c r="C205" s="23">
        <v>44195</v>
      </c>
      <c r="D205" s="20" t="s">
        <v>961</v>
      </c>
      <c r="E205" s="24" t="s">
        <v>962</v>
      </c>
      <c r="F205" s="18" t="s">
        <v>50</v>
      </c>
      <c r="G205" s="20" t="s">
        <v>51</v>
      </c>
      <c r="H205" s="18" t="s">
        <v>13</v>
      </c>
      <c r="I205" s="19">
        <v>8196.7199999999993</v>
      </c>
      <c r="J205" s="1">
        <v>0</v>
      </c>
      <c r="K205" s="1">
        <f>I205-J205</f>
        <v>8196.7199999999993</v>
      </c>
    </row>
    <row r="206" spans="1:11" ht="75" customHeight="1" x14ac:dyDescent="0.25">
      <c r="A206" s="20">
        <v>2020</v>
      </c>
      <c r="B206" s="20" t="s">
        <v>963</v>
      </c>
      <c r="C206" s="23">
        <v>44193</v>
      </c>
      <c r="D206" s="20" t="s">
        <v>964</v>
      </c>
      <c r="E206" s="24" t="s">
        <v>965</v>
      </c>
      <c r="F206" s="18" t="s">
        <v>94</v>
      </c>
      <c r="G206" s="20" t="s">
        <v>95</v>
      </c>
      <c r="H206" s="18" t="s">
        <v>13</v>
      </c>
      <c r="I206" s="19">
        <v>10500</v>
      </c>
      <c r="J206" s="1">
        <v>4500</v>
      </c>
      <c r="K206" s="1">
        <f>I206-J206</f>
        <v>6000</v>
      </c>
    </row>
    <row r="207" spans="1:11" ht="75" customHeight="1" x14ac:dyDescent="0.25">
      <c r="A207" s="20">
        <v>2020</v>
      </c>
      <c r="B207" s="20" t="s">
        <v>966</v>
      </c>
      <c r="C207" s="23">
        <v>44193</v>
      </c>
      <c r="D207" s="20" t="s">
        <v>967</v>
      </c>
      <c r="E207" s="24" t="s">
        <v>968</v>
      </c>
      <c r="F207" s="18" t="s">
        <v>39</v>
      </c>
      <c r="G207" s="20" t="s">
        <v>40</v>
      </c>
      <c r="H207" s="18" t="s">
        <v>13</v>
      </c>
      <c r="I207" s="19">
        <v>300</v>
      </c>
      <c r="J207" s="1">
        <v>300</v>
      </c>
      <c r="K207" s="1">
        <f>I207-J207</f>
        <v>0</v>
      </c>
    </row>
    <row r="208" spans="1:11" ht="75" customHeight="1" x14ac:dyDescent="0.25">
      <c r="A208" s="20">
        <v>2020</v>
      </c>
      <c r="B208" s="20" t="s">
        <v>969</v>
      </c>
      <c r="C208" s="23">
        <v>44195</v>
      </c>
      <c r="D208" s="20" t="s">
        <v>970</v>
      </c>
      <c r="E208" s="24" t="s">
        <v>971</v>
      </c>
      <c r="F208" s="18" t="s">
        <v>41</v>
      </c>
      <c r="G208" s="20" t="s">
        <v>972</v>
      </c>
      <c r="H208" s="18" t="s">
        <v>13</v>
      </c>
      <c r="I208" s="19">
        <v>99900</v>
      </c>
      <c r="J208" s="1">
        <v>33300</v>
      </c>
      <c r="K208" s="1">
        <f>I208-J208</f>
        <v>66600</v>
      </c>
    </row>
    <row r="209" spans="1:11" ht="75" customHeight="1" x14ac:dyDescent="0.25">
      <c r="A209" s="20">
        <v>2020</v>
      </c>
      <c r="B209" s="20" t="s">
        <v>973</v>
      </c>
      <c r="C209" s="23">
        <v>44195</v>
      </c>
      <c r="D209" s="20" t="s">
        <v>974</v>
      </c>
      <c r="E209" s="24" t="s">
        <v>975</v>
      </c>
      <c r="F209" s="18" t="s">
        <v>64</v>
      </c>
      <c r="G209" s="20" t="s">
        <v>65</v>
      </c>
      <c r="H209" s="18" t="s">
        <v>13</v>
      </c>
      <c r="I209" s="19">
        <v>439</v>
      </c>
      <c r="J209" s="1">
        <v>439</v>
      </c>
      <c r="K209" s="1">
        <f>I209-J209</f>
        <v>0</v>
      </c>
    </row>
    <row r="210" spans="1:11" ht="75" customHeight="1" x14ac:dyDescent="0.25">
      <c r="A210" s="20">
        <v>2020</v>
      </c>
      <c r="B210" s="20" t="s">
        <v>976</v>
      </c>
      <c r="C210" s="23">
        <v>44194</v>
      </c>
      <c r="D210" s="20" t="s">
        <v>977</v>
      </c>
      <c r="E210" s="24" t="s">
        <v>978</v>
      </c>
      <c r="F210" s="18" t="s">
        <v>979</v>
      </c>
      <c r="G210" s="20" t="s">
        <v>980</v>
      </c>
      <c r="H210" s="18" t="s">
        <v>13</v>
      </c>
      <c r="I210" s="19">
        <v>13400</v>
      </c>
      <c r="J210" s="1">
        <v>13400</v>
      </c>
      <c r="K210" s="1">
        <f>I210-J210</f>
        <v>0</v>
      </c>
    </row>
    <row r="211" spans="1:11" ht="84" customHeight="1" x14ac:dyDescent="0.25">
      <c r="A211" s="20">
        <v>2020</v>
      </c>
      <c r="B211" s="20" t="s">
        <v>981</v>
      </c>
      <c r="C211" s="23">
        <v>44195</v>
      </c>
      <c r="D211" s="20" t="s">
        <v>982</v>
      </c>
      <c r="E211" s="24" t="s">
        <v>983</v>
      </c>
      <c r="F211" s="18" t="s">
        <v>50</v>
      </c>
      <c r="G211" s="20" t="s">
        <v>51</v>
      </c>
      <c r="H211" s="18" t="s">
        <v>13</v>
      </c>
      <c r="I211" s="19">
        <v>22377.040000000001</v>
      </c>
      <c r="J211" s="1">
        <v>0</v>
      </c>
      <c r="K211" s="1">
        <f>I211-J211</f>
        <v>22377.040000000001</v>
      </c>
    </row>
    <row r="212" spans="1:11" ht="75" customHeight="1" x14ac:dyDescent="0.25">
      <c r="A212" s="20">
        <v>2020</v>
      </c>
      <c r="B212" s="20" t="s">
        <v>984</v>
      </c>
      <c r="C212" s="23">
        <v>44195</v>
      </c>
      <c r="D212" s="20" t="s">
        <v>985</v>
      </c>
      <c r="E212" s="24" t="s">
        <v>986</v>
      </c>
      <c r="F212" s="18" t="s">
        <v>50</v>
      </c>
      <c r="G212" s="20" t="s">
        <v>51</v>
      </c>
      <c r="H212" s="18" t="s">
        <v>13</v>
      </c>
      <c r="I212" s="19">
        <v>5305.24</v>
      </c>
      <c r="J212" s="1">
        <v>5305.24</v>
      </c>
      <c r="K212" s="1">
        <f>I212-J212</f>
        <v>0</v>
      </c>
    </row>
    <row r="213" spans="1:11" ht="75" customHeight="1" x14ac:dyDescent="0.25">
      <c r="A213" s="20">
        <v>2020</v>
      </c>
      <c r="B213" s="47" t="s">
        <v>987</v>
      </c>
      <c r="C213" s="46">
        <v>44196</v>
      </c>
      <c r="D213" s="20" t="s">
        <v>988</v>
      </c>
      <c r="E213" s="24" t="s">
        <v>989</v>
      </c>
      <c r="F213" s="18" t="s">
        <v>283</v>
      </c>
      <c r="G213" s="20" t="s">
        <v>284</v>
      </c>
      <c r="H213" s="18" t="s">
        <v>13</v>
      </c>
      <c r="I213" s="19">
        <v>30000</v>
      </c>
      <c r="J213" s="1">
        <v>30000</v>
      </c>
      <c r="K213" s="1">
        <f>I213-J213</f>
        <v>0</v>
      </c>
    </row>
    <row r="214" spans="1:11" ht="75" customHeight="1" x14ac:dyDescent="0.25">
      <c r="A214" s="20">
        <v>2020</v>
      </c>
      <c r="B214" s="20" t="s">
        <v>990</v>
      </c>
      <c r="C214" s="23">
        <v>44196</v>
      </c>
      <c r="D214" s="20" t="s">
        <v>991</v>
      </c>
      <c r="E214" s="24" t="s">
        <v>992</v>
      </c>
      <c r="F214" s="18" t="s">
        <v>993</v>
      </c>
      <c r="G214" s="20" t="s">
        <v>994</v>
      </c>
      <c r="H214" s="18" t="s">
        <v>13</v>
      </c>
      <c r="I214" s="19">
        <v>37500</v>
      </c>
      <c r="J214" s="1">
        <v>30000</v>
      </c>
      <c r="K214" s="1">
        <f>I214-J214</f>
        <v>7500</v>
      </c>
    </row>
    <row r="215" spans="1:11" ht="75" customHeight="1" x14ac:dyDescent="0.25">
      <c r="A215" s="20">
        <v>2020</v>
      </c>
      <c r="B215" s="20" t="s">
        <v>995</v>
      </c>
      <c r="C215" s="23">
        <v>44200</v>
      </c>
      <c r="D215" s="20" t="s">
        <v>996</v>
      </c>
      <c r="E215" s="24" t="s">
        <v>997</v>
      </c>
      <c r="F215" s="18" t="s">
        <v>213</v>
      </c>
      <c r="G215" s="20" t="s">
        <v>998</v>
      </c>
      <c r="H215" s="18" t="s">
        <v>13</v>
      </c>
      <c r="I215" s="19">
        <v>1200</v>
      </c>
      <c r="J215" s="1">
        <v>1200</v>
      </c>
      <c r="K215" s="1">
        <f>I215-J215</f>
        <v>0</v>
      </c>
    </row>
    <row r="216" spans="1:11" ht="75" customHeight="1" x14ac:dyDescent="0.25">
      <c r="A216" s="20">
        <v>2020</v>
      </c>
      <c r="B216" s="20" t="s">
        <v>999</v>
      </c>
      <c r="C216" s="23">
        <v>44196</v>
      </c>
      <c r="D216" s="20" t="s">
        <v>1000</v>
      </c>
      <c r="E216" s="24" t="s">
        <v>1001</v>
      </c>
      <c r="F216" s="18" t="s">
        <v>1002</v>
      </c>
      <c r="G216" s="20" t="s">
        <v>1003</v>
      </c>
      <c r="H216" s="18" t="s">
        <v>13</v>
      </c>
      <c r="I216" s="19">
        <v>130</v>
      </c>
      <c r="J216" s="1">
        <v>130</v>
      </c>
      <c r="K216" s="1">
        <f>I216-J216</f>
        <v>0</v>
      </c>
    </row>
    <row r="217" spans="1:11" ht="75" customHeight="1" x14ac:dyDescent="0.25">
      <c r="A217" s="20">
        <v>2020</v>
      </c>
      <c r="B217" s="20" t="s">
        <v>1004</v>
      </c>
      <c r="C217" s="23">
        <v>44196</v>
      </c>
      <c r="D217" s="20" t="s">
        <v>1005</v>
      </c>
      <c r="E217" s="24" t="s">
        <v>1006</v>
      </c>
      <c r="F217" s="18" t="s">
        <v>1007</v>
      </c>
      <c r="G217" s="20" t="s">
        <v>248</v>
      </c>
      <c r="H217" s="18" t="s">
        <v>13</v>
      </c>
      <c r="I217" s="19">
        <v>32835</v>
      </c>
      <c r="J217" s="1">
        <v>8208.75</v>
      </c>
      <c r="K217" s="1">
        <f>I217-J217</f>
        <v>24626.25</v>
      </c>
    </row>
    <row r="218" spans="1:11" ht="75" customHeight="1" x14ac:dyDescent="0.25">
      <c r="A218" s="20">
        <v>2020</v>
      </c>
      <c r="B218" s="47" t="s">
        <v>1008</v>
      </c>
      <c r="C218" s="46">
        <v>44417</v>
      </c>
      <c r="D218" s="20" t="s">
        <v>1009</v>
      </c>
      <c r="E218" s="24" t="s">
        <v>1010</v>
      </c>
      <c r="F218" s="18" t="s">
        <v>137</v>
      </c>
      <c r="G218" s="20" t="s">
        <v>138</v>
      </c>
      <c r="H218" s="18" t="s">
        <v>13</v>
      </c>
      <c r="I218" s="19">
        <v>1737.5</v>
      </c>
      <c r="J218" s="1">
        <v>1737.5</v>
      </c>
      <c r="K218" s="1">
        <f>I218-J218</f>
        <v>0</v>
      </c>
    </row>
    <row r="219" spans="1:11" ht="75" customHeight="1" x14ac:dyDescent="0.25">
      <c r="A219" s="20">
        <v>2020</v>
      </c>
      <c r="B219" s="20" t="s">
        <v>1011</v>
      </c>
      <c r="C219" s="23">
        <v>44196</v>
      </c>
      <c r="D219" s="20" t="s">
        <v>1012</v>
      </c>
      <c r="E219" s="24" t="s">
        <v>1013</v>
      </c>
      <c r="F219" s="18" t="s">
        <v>294</v>
      </c>
      <c r="G219" s="20" t="s">
        <v>295</v>
      </c>
      <c r="H219" s="18" t="s">
        <v>13</v>
      </c>
      <c r="I219" s="19">
        <v>15390</v>
      </c>
      <c r="J219" s="1">
        <v>15390</v>
      </c>
      <c r="K219" s="1">
        <f>I219-J219</f>
        <v>0</v>
      </c>
    </row>
    <row r="220" spans="1:11" ht="75" customHeight="1" x14ac:dyDescent="0.25">
      <c r="A220" s="20">
        <v>2020</v>
      </c>
      <c r="B220" s="20" t="s">
        <v>1014</v>
      </c>
      <c r="C220" s="23">
        <v>44196</v>
      </c>
      <c r="D220" s="20" t="s">
        <v>1015</v>
      </c>
      <c r="E220" s="24" t="s">
        <v>1016</v>
      </c>
      <c r="F220" s="18" t="s">
        <v>1017</v>
      </c>
      <c r="G220" s="20" t="s">
        <v>1018</v>
      </c>
      <c r="H220" s="18" t="s">
        <v>13</v>
      </c>
      <c r="I220" s="19">
        <v>1500</v>
      </c>
      <c r="J220" s="1">
        <v>1500</v>
      </c>
      <c r="K220" s="1">
        <f>I220-J220</f>
        <v>0</v>
      </c>
    </row>
    <row r="221" spans="1:11" ht="75" customHeight="1" x14ac:dyDescent="0.25">
      <c r="A221" s="20">
        <v>2020</v>
      </c>
      <c r="B221" s="20" t="s">
        <v>1019</v>
      </c>
      <c r="C221" s="23">
        <v>44196</v>
      </c>
      <c r="D221" s="20" t="s">
        <v>1020</v>
      </c>
      <c r="E221" s="24" t="s">
        <v>1021</v>
      </c>
      <c r="F221" s="18" t="s">
        <v>70</v>
      </c>
      <c r="G221" s="10" t="s">
        <v>71</v>
      </c>
      <c r="H221" s="18" t="s">
        <v>13</v>
      </c>
      <c r="I221" s="19">
        <v>1500</v>
      </c>
      <c r="J221" s="1">
        <v>1500</v>
      </c>
      <c r="K221" s="1">
        <f>I221-J221</f>
        <v>0</v>
      </c>
    </row>
    <row r="222" spans="1:11" ht="75" customHeight="1" thickBot="1" x14ac:dyDescent="0.3">
      <c r="A222" s="49">
        <v>2020</v>
      </c>
      <c r="B222" s="49" t="s">
        <v>1022</v>
      </c>
      <c r="C222" s="50">
        <v>44196</v>
      </c>
      <c r="D222" s="49" t="s">
        <v>1023</v>
      </c>
      <c r="E222" s="51" t="s">
        <v>1024</v>
      </c>
      <c r="F222" s="52"/>
      <c r="G222" s="49" t="s">
        <v>1025</v>
      </c>
      <c r="H222" s="49" t="s">
        <v>13</v>
      </c>
      <c r="I222" s="32">
        <v>130</v>
      </c>
      <c r="J222" s="32">
        <v>130</v>
      </c>
      <c r="K222" s="1">
        <f>I222-J222</f>
        <v>0</v>
      </c>
    </row>
    <row r="223" spans="1:11" ht="75" customHeight="1" thickTop="1" x14ac:dyDescent="0.25">
      <c r="A223" s="20">
        <v>2021</v>
      </c>
      <c r="B223" s="20" t="s">
        <v>1026</v>
      </c>
      <c r="C223" s="23">
        <v>44235</v>
      </c>
      <c r="D223" s="20" t="s">
        <v>1027</v>
      </c>
      <c r="E223" s="24" t="s">
        <v>1028</v>
      </c>
      <c r="F223" s="18" t="s">
        <v>11</v>
      </c>
      <c r="G223" s="20" t="s">
        <v>12</v>
      </c>
      <c r="H223" s="18" t="s">
        <v>13</v>
      </c>
      <c r="I223" s="19">
        <v>156.6</v>
      </c>
      <c r="J223" s="1">
        <v>156.6</v>
      </c>
      <c r="K223" s="1">
        <f>I223-J223</f>
        <v>0</v>
      </c>
    </row>
    <row r="224" spans="1:11" ht="75" customHeight="1" x14ac:dyDescent="0.25">
      <c r="A224" s="20">
        <v>2021</v>
      </c>
      <c r="B224" s="20" t="s">
        <v>1029</v>
      </c>
      <c r="C224" s="23">
        <v>44235</v>
      </c>
      <c r="D224" s="20" t="s">
        <v>1030</v>
      </c>
      <c r="E224" s="24" t="s">
        <v>1031</v>
      </c>
      <c r="F224" s="18" t="s">
        <v>1032</v>
      </c>
      <c r="G224" s="20" t="s">
        <v>1033</v>
      </c>
      <c r="H224" s="18" t="s">
        <v>13</v>
      </c>
      <c r="I224" s="19">
        <v>3500</v>
      </c>
      <c r="J224" s="1">
        <v>3500</v>
      </c>
      <c r="K224" s="1">
        <f>I224-J224</f>
        <v>0</v>
      </c>
    </row>
    <row r="225" spans="1:11" ht="75" customHeight="1" x14ac:dyDescent="0.25">
      <c r="A225" s="20">
        <v>2021</v>
      </c>
      <c r="B225" s="20" t="s">
        <v>1034</v>
      </c>
      <c r="C225" s="23">
        <v>44235</v>
      </c>
      <c r="D225" s="20" t="s">
        <v>1035</v>
      </c>
      <c r="E225" s="14" t="s">
        <v>1036</v>
      </c>
      <c r="F225" s="18" t="s">
        <v>218</v>
      </c>
      <c r="G225" s="20" t="s">
        <v>1037</v>
      </c>
      <c r="H225" s="18" t="s">
        <v>13</v>
      </c>
      <c r="I225" s="19">
        <v>2700</v>
      </c>
      <c r="J225" s="1">
        <v>2700</v>
      </c>
      <c r="K225" s="1">
        <f>I225-J225</f>
        <v>0</v>
      </c>
    </row>
    <row r="226" spans="1:11" ht="75" customHeight="1" x14ac:dyDescent="0.25">
      <c r="A226" s="20">
        <v>2021</v>
      </c>
      <c r="B226" s="20" t="s">
        <v>1038</v>
      </c>
      <c r="C226" s="23">
        <v>44235</v>
      </c>
      <c r="D226" s="20" t="s">
        <v>1039</v>
      </c>
      <c r="E226" s="24" t="s">
        <v>1040</v>
      </c>
      <c r="F226" s="18" t="s">
        <v>329</v>
      </c>
      <c r="G226" s="20" t="s">
        <v>330</v>
      </c>
      <c r="H226" s="18" t="s">
        <v>13</v>
      </c>
      <c r="I226" s="19">
        <v>95</v>
      </c>
      <c r="J226" s="1">
        <v>95</v>
      </c>
      <c r="K226" s="1">
        <f>I226-J226</f>
        <v>0</v>
      </c>
    </row>
    <row r="227" spans="1:11" ht="75" customHeight="1" x14ac:dyDescent="0.25">
      <c r="A227" s="20">
        <v>2021</v>
      </c>
      <c r="B227" s="20" t="s">
        <v>1041</v>
      </c>
      <c r="C227" s="23">
        <v>44235</v>
      </c>
      <c r="D227" s="20" t="s">
        <v>1042</v>
      </c>
      <c r="E227" s="24" t="s">
        <v>1043</v>
      </c>
      <c r="F227" s="18" t="s">
        <v>1017</v>
      </c>
      <c r="G227" s="20" t="s">
        <v>1018</v>
      </c>
      <c r="H227" s="18" t="s">
        <v>13</v>
      </c>
      <c r="I227" s="19">
        <v>1500</v>
      </c>
      <c r="J227" s="1">
        <v>1500</v>
      </c>
      <c r="K227" s="1">
        <f>I227-J227</f>
        <v>0</v>
      </c>
    </row>
    <row r="228" spans="1:11" ht="75" customHeight="1" x14ac:dyDescent="0.25">
      <c r="A228" s="20">
        <v>2021</v>
      </c>
      <c r="B228" s="20" t="s">
        <v>1044</v>
      </c>
      <c r="C228" s="23">
        <v>44263</v>
      </c>
      <c r="D228" s="20">
        <v>8647564390</v>
      </c>
      <c r="E228" s="24" t="s">
        <v>1045</v>
      </c>
      <c r="F228" s="18" t="s">
        <v>116</v>
      </c>
      <c r="G228" s="20" t="s">
        <v>117</v>
      </c>
      <c r="H228" s="18" t="s">
        <v>13</v>
      </c>
      <c r="I228" s="19">
        <v>43240.75</v>
      </c>
      <c r="J228" s="1">
        <v>0</v>
      </c>
      <c r="K228" s="1">
        <f>I228-J228</f>
        <v>43240.75</v>
      </c>
    </row>
    <row r="229" spans="1:11" ht="75" customHeight="1" x14ac:dyDescent="0.25">
      <c r="A229" s="20">
        <v>2021</v>
      </c>
      <c r="B229" s="20" t="s">
        <v>1046</v>
      </c>
      <c r="C229" s="23">
        <v>44216</v>
      </c>
      <c r="D229" s="20" t="s">
        <v>1047</v>
      </c>
      <c r="E229" s="24" t="s">
        <v>1048</v>
      </c>
      <c r="F229" s="18" t="s">
        <v>276</v>
      </c>
      <c r="G229" s="20" t="s">
        <v>277</v>
      </c>
      <c r="H229" s="18" t="s">
        <v>13</v>
      </c>
      <c r="I229" s="19">
        <v>5377.47</v>
      </c>
      <c r="J229" s="1">
        <v>0</v>
      </c>
      <c r="K229" s="1">
        <f>I229-J229</f>
        <v>5377.47</v>
      </c>
    </row>
    <row r="230" spans="1:11" ht="75" customHeight="1" x14ac:dyDescent="0.25">
      <c r="A230" s="20">
        <v>2021</v>
      </c>
      <c r="B230" s="20" t="s">
        <v>1049</v>
      </c>
      <c r="C230" s="23">
        <v>44235</v>
      </c>
      <c r="D230" s="20" t="s">
        <v>1050</v>
      </c>
      <c r="E230" s="24" t="s">
        <v>1051</v>
      </c>
      <c r="F230" s="18" t="s">
        <v>169</v>
      </c>
      <c r="G230" s="20" t="s">
        <v>1052</v>
      </c>
      <c r="H230" s="18" t="s">
        <v>13</v>
      </c>
      <c r="I230" s="19">
        <v>431</v>
      </c>
      <c r="J230" s="1">
        <v>431</v>
      </c>
      <c r="K230" s="1">
        <f>I230-J230</f>
        <v>0</v>
      </c>
    </row>
    <row r="231" spans="1:11" ht="75" customHeight="1" x14ac:dyDescent="0.25">
      <c r="A231" s="20">
        <v>2021</v>
      </c>
      <c r="B231" s="20" t="s">
        <v>1053</v>
      </c>
      <c r="C231" s="23">
        <v>44235</v>
      </c>
      <c r="D231" s="20" t="s">
        <v>1054</v>
      </c>
      <c r="E231" s="24" t="s">
        <v>1055</v>
      </c>
      <c r="F231" s="18" t="s">
        <v>224</v>
      </c>
      <c r="G231" s="20" t="s">
        <v>225</v>
      </c>
      <c r="H231" s="18" t="s">
        <v>13</v>
      </c>
      <c r="I231" s="48">
        <v>38569.800000000003</v>
      </c>
      <c r="J231" s="1">
        <v>33066.68</v>
      </c>
      <c r="K231" s="1">
        <f>I231-J231</f>
        <v>5503.1200000000026</v>
      </c>
    </row>
    <row r="232" spans="1:11" ht="75" customHeight="1" x14ac:dyDescent="0.25">
      <c r="A232" s="20">
        <v>2021</v>
      </c>
      <c r="B232" s="20" t="s">
        <v>1056</v>
      </c>
      <c r="C232" s="23">
        <v>44223</v>
      </c>
      <c r="D232" s="20" t="s">
        <v>1057</v>
      </c>
      <c r="E232" s="24" t="s">
        <v>1058</v>
      </c>
      <c r="F232" s="18" t="s">
        <v>1059</v>
      </c>
      <c r="G232" s="20" t="s">
        <v>1060</v>
      </c>
      <c r="H232" s="18" t="s">
        <v>13</v>
      </c>
      <c r="I232" s="19">
        <v>12815.75</v>
      </c>
      <c r="J232" s="1">
        <v>12815.75</v>
      </c>
      <c r="K232" s="1">
        <f>I232-J232</f>
        <v>0</v>
      </c>
    </row>
    <row r="233" spans="1:11" ht="75" customHeight="1" x14ac:dyDescent="0.25">
      <c r="A233" s="20">
        <v>2021</v>
      </c>
      <c r="B233" s="20" t="s">
        <v>1061</v>
      </c>
      <c r="C233" s="23">
        <v>44216</v>
      </c>
      <c r="D233" s="20" t="s">
        <v>1062</v>
      </c>
      <c r="E233" s="24" t="s">
        <v>1063</v>
      </c>
      <c r="F233" s="18" t="s">
        <v>146</v>
      </c>
      <c r="G233" s="20" t="s">
        <v>147</v>
      </c>
      <c r="H233" s="18" t="s">
        <v>13</v>
      </c>
      <c r="I233" s="19">
        <v>5263.87</v>
      </c>
      <c r="J233" s="1">
        <v>5263.87</v>
      </c>
      <c r="K233" s="1">
        <f>I233-J233</f>
        <v>0</v>
      </c>
    </row>
    <row r="234" spans="1:11" ht="75" customHeight="1" x14ac:dyDescent="0.25">
      <c r="A234" s="20">
        <v>2021</v>
      </c>
      <c r="B234" s="20" t="s">
        <v>1064</v>
      </c>
      <c r="C234" s="23">
        <v>44264</v>
      </c>
      <c r="D234" s="20" t="s">
        <v>1065</v>
      </c>
      <c r="E234" s="24" t="s">
        <v>1066</v>
      </c>
      <c r="F234" s="18" t="s">
        <v>914</v>
      </c>
      <c r="G234" s="20" t="s">
        <v>915</v>
      </c>
      <c r="H234" s="18" t="s">
        <v>13</v>
      </c>
      <c r="I234" s="19">
        <v>2240</v>
      </c>
      <c r="J234" s="1">
        <v>2240</v>
      </c>
      <c r="K234" s="1">
        <f>I234-J234</f>
        <v>0</v>
      </c>
    </row>
    <row r="235" spans="1:11" ht="75" customHeight="1" x14ac:dyDescent="0.25">
      <c r="A235" s="20">
        <v>2021</v>
      </c>
      <c r="B235" s="20" t="s">
        <v>1067</v>
      </c>
      <c r="C235" s="23">
        <v>44215</v>
      </c>
      <c r="D235" s="20" t="s">
        <v>1068</v>
      </c>
      <c r="E235" s="24" t="s">
        <v>1069</v>
      </c>
      <c r="F235" s="18" t="s">
        <v>703</v>
      </c>
      <c r="G235" s="20" t="s">
        <v>704</v>
      </c>
      <c r="H235" s="18" t="s">
        <v>13</v>
      </c>
      <c r="I235" s="19">
        <v>11020</v>
      </c>
      <c r="J235" s="1">
        <v>11020</v>
      </c>
      <c r="K235" s="1">
        <f>I235-J235</f>
        <v>0</v>
      </c>
    </row>
    <row r="236" spans="1:11" ht="75" customHeight="1" x14ac:dyDescent="0.25">
      <c r="A236" s="20">
        <v>2021</v>
      </c>
      <c r="B236" s="20" t="s">
        <v>1070</v>
      </c>
      <c r="C236" s="23">
        <v>44235</v>
      </c>
      <c r="D236" s="20" t="s">
        <v>1071</v>
      </c>
      <c r="E236" s="24" t="s">
        <v>1072</v>
      </c>
      <c r="F236" s="18" t="s">
        <v>1073</v>
      </c>
      <c r="G236" s="20" t="s">
        <v>1074</v>
      </c>
      <c r="H236" s="18" t="s">
        <v>13</v>
      </c>
      <c r="I236" s="19">
        <v>19000</v>
      </c>
      <c r="J236" s="1">
        <v>0</v>
      </c>
      <c r="K236" s="1">
        <f>I236-J236</f>
        <v>19000</v>
      </c>
    </row>
    <row r="237" spans="1:11" ht="75" customHeight="1" x14ac:dyDescent="0.25">
      <c r="A237" s="20">
        <v>2021</v>
      </c>
      <c r="B237" s="20" t="s">
        <v>261</v>
      </c>
      <c r="C237" s="23">
        <v>44235</v>
      </c>
      <c r="D237" s="20" t="s">
        <v>1075</v>
      </c>
      <c r="E237" s="24" t="s">
        <v>1076</v>
      </c>
      <c r="F237" s="18" t="s">
        <v>1077</v>
      </c>
      <c r="G237" s="20" t="s">
        <v>115</v>
      </c>
      <c r="H237" s="18" t="s">
        <v>13</v>
      </c>
      <c r="I237" s="19">
        <v>3300</v>
      </c>
      <c r="J237" s="1">
        <v>3300</v>
      </c>
      <c r="K237" s="1">
        <f>I237-J237</f>
        <v>0</v>
      </c>
    </row>
    <row r="238" spans="1:11" ht="75" customHeight="1" x14ac:dyDescent="0.25">
      <c r="A238" s="20">
        <v>2021</v>
      </c>
      <c r="B238" s="20" t="s">
        <v>1078</v>
      </c>
      <c r="C238" s="23">
        <v>44235</v>
      </c>
      <c r="D238" s="20" t="s">
        <v>1079</v>
      </c>
      <c r="E238" s="24" t="s">
        <v>1080</v>
      </c>
      <c r="F238" s="18" t="s">
        <v>194</v>
      </c>
      <c r="G238" s="20" t="s">
        <v>195</v>
      </c>
      <c r="H238" s="18" t="s">
        <v>13</v>
      </c>
      <c r="I238" s="19">
        <v>745</v>
      </c>
      <c r="J238" s="1">
        <v>745</v>
      </c>
      <c r="K238" s="1">
        <f>I238-J238</f>
        <v>0</v>
      </c>
    </row>
    <row r="239" spans="1:11" ht="75" customHeight="1" x14ac:dyDescent="0.25">
      <c r="A239" s="20">
        <v>2021</v>
      </c>
      <c r="B239" s="20" t="s">
        <v>1081</v>
      </c>
      <c r="C239" s="23">
        <v>44263</v>
      </c>
      <c r="D239" s="20" t="s">
        <v>1082</v>
      </c>
      <c r="E239" s="24" t="s">
        <v>1083</v>
      </c>
      <c r="F239" s="18" t="s">
        <v>162</v>
      </c>
      <c r="G239" s="20" t="s">
        <v>163</v>
      </c>
      <c r="H239" s="18" t="s">
        <v>13</v>
      </c>
      <c r="I239" s="19">
        <v>48066.44</v>
      </c>
      <c r="J239" s="1">
        <v>0</v>
      </c>
      <c r="K239" s="1">
        <f>I239-J239</f>
        <v>48066.44</v>
      </c>
    </row>
    <row r="240" spans="1:11" ht="75" customHeight="1" x14ac:dyDescent="0.25">
      <c r="A240" s="20">
        <v>2021</v>
      </c>
      <c r="B240" s="20" t="s">
        <v>1084</v>
      </c>
      <c r="C240" s="23">
        <v>44235</v>
      </c>
      <c r="D240" s="20" t="s">
        <v>1085</v>
      </c>
      <c r="E240" s="24" t="s">
        <v>1086</v>
      </c>
      <c r="F240" s="18" t="s">
        <v>181</v>
      </c>
      <c r="G240" s="20" t="s">
        <v>182</v>
      </c>
      <c r="H240" s="18" t="s">
        <v>13</v>
      </c>
      <c r="I240" s="19">
        <v>1900</v>
      </c>
      <c r="J240" s="1">
        <v>675</v>
      </c>
      <c r="K240" s="1">
        <f>I240-J240</f>
        <v>1225</v>
      </c>
    </row>
    <row r="241" spans="1:11" ht="75" customHeight="1" x14ac:dyDescent="0.25">
      <c r="A241" s="20">
        <v>2021</v>
      </c>
      <c r="B241" s="20" t="s">
        <v>1087</v>
      </c>
      <c r="C241" s="23">
        <v>44235</v>
      </c>
      <c r="D241" s="20" t="s">
        <v>1088</v>
      </c>
      <c r="E241" s="24" t="s">
        <v>1089</v>
      </c>
      <c r="F241" s="18" t="s">
        <v>94</v>
      </c>
      <c r="G241" s="20" t="s">
        <v>95</v>
      </c>
      <c r="H241" s="18" t="s">
        <v>13</v>
      </c>
      <c r="I241" s="19">
        <v>3500</v>
      </c>
      <c r="J241" s="1">
        <v>3500</v>
      </c>
      <c r="K241" s="1">
        <f>I241-J241</f>
        <v>0</v>
      </c>
    </row>
    <row r="242" spans="1:11" ht="75" customHeight="1" x14ac:dyDescent="0.25">
      <c r="A242" s="20">
        <v>2021</v>
      </c>
      <c r="B242" s="20" t="s">
        <v>1090</v>
      </c>
      <c r="C242" s="23">
        <v>44264</v>
      </c>
      <c r="D242" s="20" t="s">
        <v>1091</v>
      </c>
      <c r="E242" s="24" t="s">
        <v>1092</v>
      </c>
      <c r="F242" s="18" t="s">
        <v>292</v>
      </c>
      <c r="G242" s="20" t="s">
        <v>293</v>
      </c>
      <c r="H242" s="18" t="s">
        <v>13</v>
      </c>
      <c r="I242" s="19">
        <v>13000</v>
      </c>
      <c r="J242" s="1">
        <v>13000</v>
      </c>
      <c r="K242" s="1">
        <f>I242-J242</f>
        <v>0</v>
      </c>
    </row>
    <row r="243" spans="1:11" ht="75" customHeight="1" x14ac:dyDescent="0.25">
      <c r="A243" s="20">
        <v>2021</v>
      </c>
      <c r="B243" s="20" t="s">
        <v>1093</v>
      </c>
      <c r="C243" s="23">
        <v>44288</v>
      </c>
      <c r="D243" s="20" t="s">
        <v>1094</v>
      </c>
      <c r="E243" s="24" t="s">
        <v>1095</v>
      </c>
      <c r="F243" s="18" t="s">
        <v>101</v>
      </c>
      <c r="G243" s="20" t="s">
        <v>102</v>
      </c>
      <c r="H243" s="18" t="s">
        <v>13</v>
      </c>
      <c r="I243" s="19">
        <v>24040</v>
      </c>
      <c r="J243" s="1">
        <v>24040</v>
      </c>
      <c r="K243" s="1">
        <f>I243-J243</f>
        <v>0</v>
      </c>
    </row>
    <row r="244" spans="1:11" ht="75" customHeight="1" x14ac:dyDescent="0.25">
      <c r="A244" s="20">
        <v>2021</v>
      </c>
      <c r="B244" s="20" t="s">
        <v>1096</v>
      </c>
      <c r="C244" s="23">
        <v>44235</v>
      </c>
      <c r="D244" s="20" t="s">
        <v>1097</v>
      </c>
      <c r="E244" s="24" t="s">
        <v>1098</v>
      </c>
      <c r="F244" s="18" t="s">
        <v>39</v>
      </c>
      <c r="G244" s="20" t="s">
        <v>40</v>
      </c>
      <c r="H244" s="18" t="s">
        <v>13</v>
      </c>
      <c r="I244" s="19">
        <v>6049.11</v>
      </c>
      <c r="J244" s="19">
        <v>6049.11</v>
      </c>
      <c r="K244" s="1">
        <f>I244-J244</f>
        <v>0</v>
      </c>
    </row>
    <row r="245" spans="1:11" ht="75" customHeight="1" x14ac:dyDescent="0.25">
      <c r="A245" s="20">
        <v>2021</v>
      </c>
      <c r="B245" s="20" t="s">
        <v>1099</v>
      </c>
      <c r="C245" s="23">
        <v>44235</v>
      </c>
      <c r="D245" s="20" t="s">
        <v>1100</v>
      </c>
      <c r="E245" s="24" t="s">
        <v>1101</v>
      </c>
      <c r="F245" s="18" t="s">
        <v>174</v>
      </c>
      <c r="G245" s="20" t="s">
        <v>175</v>
      </c>
      <c r="H245" s="18" t="s">
        <v>13</v>
      </c>
      <c r="I245" s="19">
        <v>8250</v>
      </c>
      <c r="J245" s="1">
        <v>0</v>
      </c>
      <c r="K245" s="1">
        <f>I245-J245</f>
        <v>8250</v>
      </c>
    </row>
    <row r="246" spans="1:11" ht="75" customHeight="1" x14ac:dyDescent="0.25">
      <c r="A246" s="20">
        <v>2021</v>
      </c>
      <c r="B246" s="20" t="s">
        <v>1102</v>
      </c>
      <c r="C246" s="23">
        <v>44263</v>
      </c>
      <c r="D246" s="20" t="s">
        <v>1103</v>
      </c>
      <c r="E246" s="24" t="s">
        <v>1104</v>
      </c>
      <c r="F246" s="18" t="s">
        <v>214</v>
      </c>
      <c r="G246" s="20" t="s">
        <v>215</v>
      </c>
      <c r="H246" s="18" t="s">
        <v>13</v>
      </c>
      <c r="I246" s="19">
        <v>819.63</v>
      </c>
      <c r="J246" s="1">
        <v>819.63</v>
      </c>
      <c r="K246" s="1">
        <f>I246-J246</f>
        <v>0</v>
      </c>
    </row>
    <row r="247" spans="1:11" ht="75" customHeight="1" x14ac:dyDescent="0.25">
      <c r="A247" s="20">
        <v>2021</v>
      </c>
      <c r="B247" s="20" t="s">
        <v>1102</v>
      </c>
      <c r="C247" s="23">
        <v>44263</v>
      </c>
      <c r="D247" s="20" t="s">
        <v>1105</v>
      </c>
      <c r="E247" s="24" t="s">
        <v>1106</v>
      </c>
      <c r="F247" s="18" t="s">
        <v>162</v>
      </c>
      <c r="G247" s="20" t="s">
        <v>163</v>
      </c>
      <c r="H247" s="18" t="s">
        <v>13</v>
      </c>
      <c r="I247" s="19">
        <v>1500</v>
      </c>
      <c r="J247" s="1">
        <v>652.47</v>
      </c>
      <c r="K247" s="1">
        <f>I247-J247</f>
        <v>847.53</v>
      </c>
    </row>
    <row r="248" spans="1:11" ht="75" customHeight="1" x14ac:dyDescent="0.25">
      <c r="A248" s="20">
        <v>2021</v>
      </c>
      <c r="B248" s="20" t="s">
        <v>1107</v>
      </c>
      <c r="C248" s="23">
        <v>44263</v>
      </c>
      <c r="D248" s="20" t="s">
        <v>1108</v>
      </c>
      <c r="E248" s="14" t="s">
        <v>1109</v>
      </c>
      <c r="F248" s="18" t="s">
        <v>111</v>
      </c>
      <c r="G248" s="20" t="s">
        <v>112</v>
      </c>
      <c r="H248" s="13" t="s">
        <v>13</v>
      </c>
      <c r="I248" s="19">
        <v>350</v>
      </c>
      <c r="J248" s="1">
        <v>350</v>
      </c>
      <c r="K248" s="1">
        <f>I248-J248</f>
        <v>0</v>
      </c>
    </row>
    <row r="249" spans="1:11" ht="75" customHeight="1" x14ac:dyDescent="0.25">
      <c r="A249" s="20">
        <v>2021</v>
      </c>
      <c r="B249" s="20" t="s">
        <v>1110</v>
      </c>
      <c r="C249" s="23">
        <v>44361</v>
      </c>
      <c r="D249" s="20" t="s">
        <v>1111</v>
      </c>
      <c r="E249" s="24" t="s">
        <v>1112</v>
      </c>
      <c r="F249" s="18" t="s">
        <v>68</v>
      </c>
      <c r="G249" s="20" t="s">
        <v>69</v>
      </c>
      <c r="H249" s="13" t="s">
        <v>13</v>
      </c>
      <c r="I249" s="19">
        <v>174896.55</v>
      </c>
      <c r="J249" s="1">
        <v>0</v>
      </c>
      <c r="K249" s="1">
        <f>I249-J249</f>
        <v>174896.55</v>
      </c>
    </row>
    <row r="250" spans="1:11" ht="75" customHeight="1" x14ac:dyDescent="0.25">
      <c r="A250" s="20">
        <v>2021</v>
      </c>
      <c r="B250" s="20" t="s">
        <v>159</v>
      </c>
      <c r="C250" s="23">
        <v>44263</v>
      </c>
      <c r="D250" s="20" t="s">
        <v>1113</v>
      </c>
      <c r="E250" s="24" t="s">
        <v>1114</v>
      </c>
      <c r="F250" s="18" t="s">
        <v>18</v>
      </c>
      <c r="G250" s="20" t="s">
        <v>19</v>
      </c>
      <c r="H250" s="18" t="s">
        <v>13</v>
      </c>
      <c r="I250" s="19">
        <v>74790</v>
      </c>
      <c r="J250" s="1">
        <v>43507.9</v>
      </c>
      <c r="K250" s="1">
        <f>I250-J250</f>
        <v>31282.1</v>
      </c>
    </row>
    <row r="251" spans="1:11" ht="75" customHeight="1" x14ac:dyDescent="0.25">
      <c r="A251" s="20">
        <v>2021</v>
      </c>
      <c r="B251" s="20" t="s">
        <v>1115</v>
      </c>
      <c r="C251" s="23">
        <v>44263</v>
      </c>
      <c r="D251" s="20" t="s">
        <v>1116</v>
      </c>
      <c r="E251" s="24" t="s">
        <v>1117</v>
      </c>
      <c r="F251" s="18" t="s">
        <v>171</v>
      </c>
      <c r="G251" s="20" t="s">
        <v>172</v>
      </c>
      <c r="H251" s="18" t="s">
        <v>13</v>
      </c>
      <c r="I251" s="19">
        <v>2220</v>
      </c>
      <c r="J251" s="1">
        <v>0</v>
      </c>
      <c r="K251" s="1">
        <f>I251-J251</f>
        <v>2220</v>
      </c>
    </row>
    <row r="252" spans="1:11" ht="75" customHeight="1" x14ac:dyDescent="0.25">
      <c r="A252" s="20">
        <v>2021</v>
      </c>
      <c r="B252" s="20" t="s">
        <v>1118</v>
      </c>
      <c r="C252" s="23">
        <v>44263</v>
      </c>
      <c r="D252" s="20" t="s">
        <v>1119</v>
      </c>
      <c r="E252" s="24" t="s">
        <v>1120</v>
      </c>
      <c r="F252" s="18" t="s">
        <v>116</v>
      </c>
      <c r="G252" s="20" t="s">
        <v>117</v>
      </c>
      <c r="H252" s="18" t="s">
        <v>13</v>
      </c>
      <c r="I252" s="19">
        <v>270</v>
      </c>
      <c r="J252" s="1">
        <v>0</v>
      </c>
      <c r="K252" s="1">
        <f>I252-J252</f>
        <v>270</v>
      </c>
    </row>
    <row r="253" spans="1:11" ht="75" customHeight="1" x14ac:dyDescent="0.25">
      <c r="A253" s="20">
        <v>2021</v>
      </c>
      <c r="B253" s="20" t="s">
        <v>1121</v>
      </c>
      <c r="C253" s="23">
        <v>44263</v>
      </c>
      <c r="D253" s="20" t="s">
        <v>1122</v>
      </c>
      <c r="E253" s="24" t="s">
        <v>1123</v>
      </c>
      <c r="F253" s="18" t="s">
        <v>35</v>
      </c>
      <c r="G253" s="20" t="s">
        <v>1124</v>
      </c>
      <c r="H253" s="13" t="s">
        <v>13</v>
      </c>
      <c r="I253" s="19">
        <v>5812.02</v>
      </c>
      <c r="J253" s="1">
        <v>5812.02</v>
      </c>
      <c r="K253" s="1">
        <f>I253-J253</f>
        <v>0</v>
      </c>
    </row>
    <row r="254" spans="1:11" ht="75" customHeight="1" x14ac:dyDescent="0.25">
      <c r="A254" s="20">
        <v>2021</v>
      </c>
      <c r="B254" s="20" t="s">
        <v>1125</v>
      </c>
      <c r="C254" s="23">
        <v>44263</v>
      </c>
      <c r="D254" s="20" t="s">
        <v>1126</v>
      </c>
      <c r="E254" s="24" t="s">
        <v>1127</v>
      </c>
      <c r="F254" s="18" t="s">
        <v>1128</v>
      </c>
      <c r="G254" s="20" t="s">
        <v>1129</v>
      </c>
      <c r="H254" s="13" t="s">
        <v>13</v>
      </c>
      <c r="I254" s="19">
        <v>3799.99</v>
      </c>
      <c r="J254" s="1">
        <v>0</v>
      </c>
      <c r="K254" s="1">
        <f>I254-J254</f>
        <v>3799.99</v>
      </c>
    </row>
    <row r="255" spans="1:11" ht="75" customHeight="1" x14ac:dyDescent="0.25">
      <c r="A255" s="20">
        <v>2021</v>
      </c>
      <c r="B255" s="20" t="s">
        <v>1130</v>
      </c>
      <c r="C255" s="23">
        <v>44263</v>
      </c>
      <c r="D255" s="20" t="s">
        <v>1131</v>
      </c>
      <c r="E255" s="24" t="s">
        <v>1132</v>
      </c>
      <c r="F255" s="18" t="s">
        <v>239</v>
      </c>
      <c r="G255" s="20" t="s">
        <v>240</v>
      </c>
      <c r="H255" s="13" t="s">
        <v>13</v>
      </c>
      <c r="I255" s="19">
        <v>27737.599999999999</v>
      </c>
      <c r="J255" s="1">
        <v>27737.599999999999</v>
      </c>
      <c r="K255" s="1">
        <f>I255-J255</f>
        <v>0</v>
      </c>
    </row>
    <row r="256" spans="1:11" ht="75" customHeight="1" x14ac:dyDescent="0.25">
      <c r="A256" s="20">
        <v>2021</v>
      </c>
      <c r="B256" s="20" t="s">
        <v>1008</v>
      </c>
      <c r="C256" s="23">
        <v>44418</v>
      </c>
      <c r="D256" s="20" t="s">
        <v>1133</v>
      </c>
      <c r="E256" s="24" t="s">
        <v>1134</v>
      </c>
      <c r="F256" s="18" t="s">
        <v>1135</v>
      </c>
      <c r="G256" s="20" t="s">
        <v>1136</v>
      </c>
      <c r="H256" s="18" t="s">
        <v>13</v>
      </c>
      <c r="I256" s="19">
        <v>39600</v>
      </c>
      <c r="J256" s="1">
        <v>33000</v>
      </c>
      <c r="K256" s="1">
        <f>I256-J256</f>
        <v>6600</v>
      </c>
    </row>
    <row r="257" spans="1:11" ht="75" customHeight="1" x14ac:dyDescent="0.25">
      <c r="A257" s="20">
        <v>2021</v>
      </c>
      <c r="B257" s="20" t="s">
        <v>1137</v>
      </c>
      <c r="C257" s="23">
        <v>44287</v>
      </c>
      <c r="D257" s="20" t="s">
        <v>1138</v>
      </c>
      <c r="E257" s="24" t="s">
        <v>1139</v>
      </c>
      <c r="F257" s="18" t="s">
        <v>42</v>
      </c>
      <c r="G257" s="20" t="s">
        <v>43</v>
      </c>
      <c r="H257" s="13" t="s">
        <v>13</v>
      </c>
      <c r="I257" s="19">
        <v>23920</v>
      </c>
      <c r="J257" s="1">
        <v>0</v>
      </c>
      <c r="K257" s="1">
        <f>I257-J257</f>
        <v>23920</v>
      </c>
    </row>
    <row r="258" spans="1:11" ht="75" customHeight="1" x14ac:dyDescent="0.25">
      <c r="A258" s="20">
        <v>2021</v>
      </c>
      <c r="B258" s="47" t="s">
        <v>1140</v>
      </c>
      <c r="C258" s="46">
        <v>44263</v>
      </c>
      <c r="D258" s="47">
        <v>8657962842</v>
      </c>
      <c r="E258" s="24" t="s">
        <v>1141</v>
      </c>
      <c r="F258" s="18" t="s">
        <v>1142</v>
      </c>
      <c r="G258" s="20" t="s">
        <v>1143</v>
      </c>
      <c r="H258" s="18" t="s">
        <v>13</v>
      </c>
      <c r="I258" s="19">
        <v>49519.08</v>
      </c>
      <c r="J258" s="1">
        <v>13529.8</v>
      </c>
      <c r="K258" s="1">
        <f>I258-J258</f>
        <v>35989.279999999999</v>
      </c>
    </row>
    <row r="259" spans="1:11" ht="75" customHeight="1" x14ac:dyDescent="0.25">
      <c r="A259" s="20">
        <v>2021</v>
      </c>
      <c r="B259" s="20" t="s">
        <v>1144</v>
      </c>
      <c r="C259" s="23">
        <v>44300</v>
      </c>
      <c r="D259" s="20" t="s">
        <v>1145</v>
      </c>
      <c r="E259" s="24" t="s">
        <v>1146</v>
      </c>
      <c r="F259" s="18" t="s">
        <v>178</v>
      </c>
      <c r="G259" s="20" t="s">
        <v>179</v>
      </c>
      <c r="H259" s="18" t="s">
        <v>13</v>
      </c>
      <c r="I259" s="19">
        <v>29295</v>
      </c>
      <c r="J259" s="1">
        <v>0</v>
      </c>
      <c r="K259" s="1">
        <f>I259-J259</f>
        <v>29295</v>
      </c>
    </row>
    <row r="260" spans="1:11" ht="75" customHeight="1" x14ac:dyDescent="0.25">
      <c r="A260" s="20">
        <v>2021</v>
      </c>
      <c r="B260" s="20" t="s">
        <v>1147</v>
      </c>
      <c r="C260" s="23">
        <v>44300</v>
      </c>
      <c r="D260" s="20" t="s">
        <v>1148</v>
      </c>
      <c r="E260" s="24" t="s">
        <v>1149</v>
      </c>
      <c r="F260" s="18" t="s">
        <v>220</v>
      </c>
      <c r="G260" s="20" t="s">
        <v>221</v>
      </c>
      <c r="H260" s="18" t="s">
        <v>13</v>
      </c>
      <c r="I260" s="19">
        <v>42995</v>
      </c>
      <c r="J260" s="1">
        <v>42995</v>
      </c>
      <c r="K260" s="1">
        <f>I260-J260</f>
        <v>0</v>
      </c>
    </row>
    <row r="261" spans="1:11" ht="75" customHeight="1" x14ac:dyDescent="0.25">
      <c r="A261" s="20">
        <v>2021</v>
      </c>
      <c r="B261" s="47" t="s">
        <v>1150</v>
      </c>
      <c r="C261" s="46">
        <v>44295</v>
      </c>
      <c r="D261" s="20" t="s">
        <v>1151</v>
      </c>
      <c r="E261" s="24" t="s">
        <v>1152</v>
      </c>
      <c r="F261" s="18" t="s">
        <v>153</v>
      </c>
      <c r="G261" s="20" t="s">
        <v>154</v>
      </c>
      <c r="H261" s="18" t="s">
        <v>13</v>
      </c>
      <c r="I261" s="19">
        <v>38920</v>
      </c>
      <c r="J261" s="1">
        <v>38920</v>
      </c>
      <c r="K261" s="1">
        <f>I261-J261</f>
        <v>0</v>
      </c>
    </row>
    <row r="262" spans="1:11" ht="75" customHeight="1" x14ac:dyDescent="0.25">
      <c r="A262" s="20">
        <v>2021</v>
      </c>
      <c r="B262" s="20" t="s">
        <v>173</v>
      </c>
      <c r="C262" s="23">
        <v>44288</v>
      </c>
      <c r="D262" s="20" t="s">
        <v>1153</v>
      </c>
      <c r="E262" s="24" t="s">
        <v>1154</v>
      </c>
      <c r="F262" s="18" t="s">
        <v>123</v>
      </c>
      <c r="G262" s="20" t="s">
        <v>124</v>
      </c>
      <c r="H262" s="18" t="s">
        <v>13</v>
      </c>
      <c r="I262" s="19">
        <v>420</v>
      </c>
      <c r="J262" s="1">
        <v>420</v>
      </c>
      <c r="K262" s="1">
        <f>I262-J262</f>
        <v>0</v>
      </c>
    </row>
    <row r="263" spans="1:11" ht="75" customHeight="1" x14ac:dyDescent="0.25">
      <c r="A263" s="20">
        <v>2021</v>
      </c>
      <c r="B263" s="20" t="s">
        <v>1155</v>
      </c>
      <c r="C263" s="23">
        <v>44299</v>
      </c>
      <c r="D263" s="20" t="s">
        <v>1156</v>
      </c>
      <c r="E263" s="24" t="s">
        <v>1157</v>
      </c>
      <c r="F263" s="18" t="s">
        <v>54</v>
      </c>
      <c r="G263" s="20" t="s">
        <v>55</v>
      </c>
      <c r="H263" s="18" t="s">
        <v>13</v>
      </c>
      <c r="I263" s="19">
        <v>12800</v>
      </c>
      <c r="J263" s="1">
        <v>12800</v>
      </c>
      <c r="K263" s="1">
        <f>I263-J263</f>
        <v>0</v>
      </c>
    </row>
    <row r="264" spans="1:11" ht="75" customHeight="1" x14ac:dyDescent="0.25">
      <c r="A264" s="20">
        <v>2021</v>
      </c>
      <c r="B264" s="20" t="s">
        <v>241</v>
      </c>
      <c r="C264" s="23">
        <v>44300</v>
      </c>
      <c r="D264" s="20" t="s">
        <v>1158</v>
      </c>
      <c r="E264" s="24" t="s">
        <v>1159</v>
      </c>
      <c r="F264" s="18" t="s">
        <v>188</v>
      </c>
      <c r="G264" s="20" t="s">
        <v>1160</v>
      </c>
      <c r="H264" s="18" t="s">
        <v>13</v>
      </c>
      <c r="I264" s="19">
        <v>7800</v>
      </c>
      <c r="J264" s="1">
        <v>4011.93</v>
      </c>
      <c r="K264" s="1">
        <f>I264-J264</f>
        <v>3788.07</v>
      </c>
    </row>
    <row r="265" spans="1:11" ht="75" customHeight="1" x14ac:dyDescent="0.25">
      <c r="A265" s="20">
        <v>2021</v>
      </c>
      <c r="B265" s="20" t="s">
        <v>1161</v>
      </c>
      <c r="C265" s="23">
        <v>44299</v>
      </c>
      <c r="D265" s="20" t="s">
        <v>1162</v>
      </c>
      <c r="E265" s="24" t="s">
        <v>1163</v>
      </c>
      <c r="F265" s="18" t="s">
        <v>549</v>
      </c>
      <c r="G265" s="20" t="s">
        <v>550</v>
      </c>
      <c r="H265" s="18" t="s">
        <v>13</v>
      </c>
      <c r="I265" s="19">
        <v>6900</v>
      </c>
      <c r="J265" s="1">
        <v>6900</v>
      </c>
      <c r="K265" s="1">
        <f>I265-J265</f>
        <v>0</v>
      </c>
    </row>
    <row r="266" spans="1:11" ht="75" customHeight="1" x14ac:dyDescent="0.25">
      <c r="A266" s="20">
        <v>2021</v>
      </c>
      <c r="B266" s="20" t="s">
        <v>1164</v>
      </c>
      <c r="C266" s="23">
        <v>44288</v>
      </c>
      <c r="D266" s="20" t="s">
        <v>1165</v>
      </c>
      <c r="E266" s="14" t="s">
        <v>1166</v>
      </c>
      <c r="F266" s="18" t="s">
        <v>141</v>
      </c>
      <c r="G266" s="13" t="s">
        <v>142</v>
      </c>
      <c r="H266" s="13" t="s">
        <v>13</v>
      </c>
      <c r="I266" s="19">
        <v>4350</v>
      </c>
      <c r="J266" s="1">
        <v>0</v>
      </c>
      <c r="K266" s="1">
        <f>I266-J266</f>
        <v>4350</v>
      </c>
    </row>
    <row r="267" spans="1:11" ht="75" customHeight="1" x14ac:dyDescent="0.25">
      <c r="A267" s="20">
        <v>2021</v>
      </c>
      <c r="B267" s="20" t="s">
        <v>1167</v>
      </c>
      <c r="C267" s="23">
        <v>44281</v>
      </c>
      <c r="D267" s="20" t="s">
        <v>1168</v>
      </c>
      <c r="E267" s="24" t="s">
        <v>1169</v>
      </c>
      <c r="F267" s="13" t="s">
        <v>60</v>
      </c>
      <c r="G267" s="10" t="s">
        <v>61</v>
      </c>
      <c r="H267" s="13" t="s">
        <v>13</v>
      </c>
      <c r="I267" s="19">
        <v>207.52</v>
      </c>
      <c r="J267" s="1">
        <v>207.52</v>
      </c>
      <c r="K267" s="1">
        <f t="shared" ref="K267:K330" si="0">I267-J267</f>
        <v>0</v>
      </c>
    </row>
    <row r="268" spans="1:11" ht="75" customHeight="1" x14ac:dyDescent="0.25">
      <c r="A268" s="20">
        <v>2021</v>
      </c>
      <c r="B268" s="38" t="s">
        <v>1170</v>
      </c>
      <c r="C268" s="53">
        <v>44279</v>
      </c>
      <c r="D268" s="20" t="s">
        <v>1171</v>
      </c>
      <c r="E268" s="24" t="s">
        <v>1172</v>
      </c>
      <c r="F268" s="13" t="s">
        <v>116</v>
      </c>
      <c r="G268" s="10" t="s">
        <v>117</v>
      </c>
      <c r="H268" s="13" t="s">
        <v>13</v>
      </c>
      <c r="I268" s="19">
        <v>110000</v>
      </c>
      <c r="J268" s="1">
        <v>110000</v>
      </c>
      <c r="K268" s="1">
        <f t="shared" si="0"/>
        <v>0</v>
      </c>
    </row>
    <row r="269" spans="1:11" ht="75" customHeight="1" x14ac:dyDescent="0.25">
      <c r="A269" s="20">
        <v>2021</v>
      </c>
      <c r="B269" s="38" t="s">
        <v>1170</v>
      </c>
      <c r="C269" s="53">
        <v>44279</v>
      </c>
      <c r="D269" s="20" t="s">
        <v>1173</v>
      </c>
      <c r="E269" s="24" t="s">
        <v>1174</v>
      </c>
      <c r="F269" s="13" t="s">
        <v>116</v>
      </c>
      <c r="G269" s="10" t="s">
        <v>117</v>
      </c>
      <c r="H269" s="13" t="s">
        <v>13</v>
      </c>
      <c r="I269" s="19">
        <v>74500</v>
      </c>
      <c r="J269" s="1">
        <v>74500</v>
      </c>
      <c r="K269" s="1">
        <f t="shared" si="0"/>
        <v>0</v>
      </c>
    </row>
    <row r="270" spans="1:11" ht="75" customHeight="1" x14ac:dyDescent="0.25">
      <c r="A270" s="20">
        <v>2021</v>
      </c>
      <c r="B270" s="38" t="s">
        <v>1170</v>
      </c>
      <c r="C270" s="53">
        <v>44279</v>
      </c>
      <c r="D270" s="20" t="s">
        <v>1175</v>
      </c>
      <c r="E270" s="24" t="s">
        <v>1176</v>
      </c>
      <c r="F270" s="13" t="s">
        <v>116</v>
      </c>
      <c r="G270" s="10" t="s">
        <v>117</v>
      </c>
      <c r="H270" s="13" t="s">
        <v>13</v>
      </c>
      <c r="I270" s="19">
        <v>9027.84</v>
      </c>
      <c r="J270" s="1">
        <v>4513.92</v>
      </c>
      <c r="K270" s="1">
        <f t="shared" si="0"/>
        <v>4513.92</v>
      </c>
    </row>
    <row r="271" spans="1:11" ht="75" customHeight="1" x14ac:dyDescent="0.25">
      <c r="A271" s="20">
        <v>2021</v>
      </c>
      <c r="B271" s="20" t="s">
        <v>1177</v>
      </c>
      <c r="C271" s="23">
        <v>44287</v>
      </c>
      <c r="D271" s="20" t="s">
        <v>1178</v>
      </c>
      <c r="E271" s="24" t="s">
        <v>1179</v>
      </c>
      <c r="F271" s="13" t="s">
        <v>228</v>
      </c>
      <c r="G271" s="10" t="s">
        <v>103</v>
      </c>
      <c r="H271" s="13" t="s">
        <v>13</v>
      </c>
      <c r="I271" s="19">
        <v>38170</v>
      </c>
      <c r="J271" s="1">
        <v>0</v>
      </c>
      <c r="K271" s="1">
        <f t="shared" si="0"/>
        <v>38170</v>
      </c>
    </row>
    <row r="272" spans="1:11" ht="75" customHeight="1" x14ac:dyDescent="0.25">
      <c r="A272" s="20">
        <v>2021</v>
      </c>
      <c r="B272" s="20" t="s">
        <v>1180</v>
      </c>
      <c r="C272" s="23">
        <v>44293</v>
      </c>
      <c r="D272" s="20" t="s">
        <v>1181</v>
      </c>
      <c r="E272" s="24" t="s">
        <v>1182</v>
      </c>
      <c r="F272" s="20" t="s">
        <v>213</v>
      </c>
      <c r="G272" s="24" t="s">
        <v>1183</v>
      </c>
      <c r="H272" s="13" t="s">
        <v>13</v>
      </c>
      <c r="I272" s="19">
        <v>1800</v>
      </c>
      <c r="J272" s="1">
        <v>1800</v>
      </c>
      <c r="K272" s="1">
        <f t="shared" si="0"/>
        <v>0</v>
      </c>
    </row>
    <row r="273" spans="1:11" ht="75" customHeight="1" x14ac:dyDescent="0.25">
      <c r="A273" s="20">
        <v>2021</v>
      </c>
      <c r="B273" s="20" t="s">
        <v>1184</v>
      </c>
      <c r="C273" s="23">
        <v>44319</v>
      </c>
      <c r="D273" s="20" t="s">
        <v>1185</v>
      </c>
      <c r="E273" s="24" t="s">
        <v>1186</v>
      </c>
      <c r="F273" s="18" t="s">
        <v>199</v>
      </c>
      <c r="G273" s="10" t="s">
        <v>200</v>
      </c>
      <c r="H273" s="13" t="s">
        <v>13</v>
      </c>
      <c r="I273" s="19">
        <v>23333</v>
      </c>
      <c r="J273" s="1">
        <v>0</v>
      </c>
      <c r="K273" s="1">
        <f t="shared" si="0"/>
        <v>23333</v>
      </c>
    </row>
    <row r="274" spans="1:11" ht="75" customHeight="1" x14ac:dyDescent="0.25">
      <c r="A274" s="20">
        <v>2021</v>
      </c>
      <c r="B274" s="20" t="s">
        <v>1187</v>
      </c>
      <c r="C274" s="23">
        <v>44299</v>
      </c>
      <c r="D274" s="20" t="s">
        <v>1188</v>
      </c>
      <c r="E274" s="24" t="s">
        <v>1189</v>
      </c>
      <c r="F274" s="18" t="s">
        <v>25</v>
      </c>
      <c r="G274" s="10" t="s">
        <v>26</v>
      </c>
      <c r="H274" s="13" t="s">
        <v>13</v>
      </c>
      <c r="I274" s="19">
        <v>14614.75</v>
      </c>
      <c r="J274" s="1">
        <v>14614.75</v>
      </c>
      <c r="K274" s="1">
        <f t="shared" si="0"/>
        <v>0</v>
      </c>
    </row>
    <row r="275" spans="1:11" ht="75" customHeight="1" x14ac:dyDescent="0.25">
      <c r="A275" s="20">
        <v>2021</v>
      </c>
      <c r="B275" s="20" t="s">
        <v>1190</v>
      </c>
      <c r="C275" s="23">
        <v>44299</v>
      </c>
      <c r="D275" s="20" t="s">
        <v>1191</v>
      </c>
      <c r="E275" s="24" t="s">
        <v>1192</v>
      </c>
      <c r="F275" s="18" t="s">
        <v>50</v>
      </c>
      <c r="G275" s="10" t="s">
        <v>51</v>
      </c>
      <c r="H275" s="13" t="s">
        <v>13</v>
      </c>
      <c r="I275" s="19">
        <v>19422.150000000001</v>
      </c>
      <c r="J275" s="1">
        <v>19422.150000000001</v>
      </c>
      <c r="K275" s="1">
        <f t="shared" si="0"/>
        <v>0</v>
      </c>
    </row>
    <row r="276" spans="1:11" ht="75" customHeight="1" x14ac:dyDescent="0.25">
      <c r="A276" s="20">
        <v>2021</v>
      </c>
      <c r="B276" s="8" t="s">
        <v>1193</v>
      </c>
      <c r="C276" s="23">
        <v>44300</v>
      </c>
      <c r="D276" s="20" t="s">
        <v>1194</v>
      </c>
      <c r="E276" s="24" t="s">
        <v>1195</v>
      </c>
      <c r="F276" s="18" t="s">
        <v>56</v>
      </c>
      <c r="G276" s="10" t="s">
        <v>57</v>
      </c>
      <c r="H276" s="13" t="s">
        <v>13</v>
      </c>
      <c r="I276" s="19">
        <v>422.4</v>
      </c>
      <c r="J276" s="1">
        <v>99.28</v>
      </c>
      <c r="K276" s="1">
        <f t="shared" si="0"/>
        <v>323.12</v>
      </c>
    </row>
    <row r="277" spans="1:11" ht="75" customHeight="1" x14ac:dyDescent="0.25">
      <c r="A277" s="20">
        <v>2021</v>
      </c>
      <c r="B277" s="8" t="s">
        <v>1196</v>
      </c>
      <c r="C277" s="23">
        <v>44299</v>
      </c>
      <c r="D277" s="47" t="s">
        <v>1197</v>
      </c>
      <c r="E277" s="24" t="s">
        <v>1198</v>
      </c>
      <c r="F277" s="18" t="s">
        <v>27</v>
      </c>
      <c r="G277" s="10" t="s">
        <v>28</v>
      </c>
      <c r="H277" s="13" t="s">
        <v>13</v>
      </c>
      <c r="I277" s="19">
        <v>63</v>
      </c>
      <c r="J277" s="1">
        <v>63</v>
      </c>
      <c r="K277" s="1">
        <f t="shared" si="0"/>
        <v>0</v>
      </c>
    </row>
    <row r="278" spans="1:11" ht="75" customHeight="1" x14ac:dyDescent="0.25">
      <c r="A278" s="20">
        <v>2021</v>
      </c>
      <c r="B278" s="20" t="s">
        <v>1199</v>
      </c>
      <c r="C278" s="23">
        <v>44288</v>
      </c>
      <c r="D278" s="47" t="s">
        <v>1200</v>
      </c>
      <c r="E278" s="24" t="s">
        <v>1201</v>
      </c>
      <c r="F278" s="18" t="s">
        <v>1202</v>
      </c>
      <c r="G278" s="10" t="s">
        <v>1203</v>
      </c>
      <c r="H278" s="13" t="s">
        <v>13</v>
      </c>
      <c r="I278" s="19">
        <v>10500</v>
      </c>
      <c r="J278" s="1">
        <v>10500</v>
      </c>
      <c r="K278" s="1">
        <f t="shared" si="0"/>
        <v>0</v>
      </c>
    </row>
    <row r="279" spans="1:11" ht="75" customHeight="1" x14ac:dyDescent="0.25">
      <c r="A279" s="20">
        <v>2021</v>
      </c>
      <c r="B279" s="20" t="s">
        <v>1204</v>
      </c>
      <c r="C279" s="23">
        <v>44319</v>
      </c>
      <c r="D279" s="47" t="s">
        <v>1205</v>
      </c>
      <c r="E279" s="24" t="s">
        <v>1206</v>
      </c>
      <c r="F279" s="18" t="s">
        <v>98</v>
      </c>
      <c r="G279" s="10" t="s">
        <v>99</v>
      </c>
      <c r="H279" s="13" t="s">
        <v>13</v>
      </c>
      <c r="I279" s="19">
        <v>13000</v>
      </c>
      <c r="J279" s="1">
        <v>13000</v>
      </c>
      <c r="K279" s="1">
        <f t="shared" si="0"/>
        <v>0</v>
      </c>
    </row>
    <row r="280" spans="1:11" ht="75" customHeight="1" x14ac:dyDescent="0.25">
      <c r="A280" s="20">
        <v>2021</v>
      </c>
      <c r="B280" s="20" t="s">
        <v>1207</v>
      </c>
      <c r="C280" s="23">
        <v>44299</v>
      </c>
      <c r="D280" s="47" t="s">
        <v>1208</v>
      </c>
      <c r="E280" s="24" t="s">
        <v>1209</v>
      </c>
      <c r="F280" s="18" t="s">
        <v>214</v>
      </c>
      <c r="G280" s="10" t="s">
        <v>215</v>
      </c>
      <c r="H280" s="13" t="s">
        <v>13</v>
      </c>
      <c r="I280" s="19">
        <v>2089.2600000000002</v>
      </c>
      <c r="J280" s="1">
        <v>2089.2600000000002</v>
      </c>
      <c r="K280" s="1">
        <f t="shared" si="0"/>
        <v>0</v>
      </c>
    </row>
    <row r="281" spans="1:11" ht="75" customHeight="1" x14ac:dyDescent="0.25">
      <c r="A281" s="20">
        <v>2021</v>
      </c>
      <c r="B281" s="20" t="s">
        <v>1210</v>
      </c>
      <c r="C281" s="23">
        <v>44300</v>
      </c>
      <c r="D281" s="47" t="s">
        <v>1211</v>
      </c>
      <c r="E281" s="24" t="s">
        <v>1212</v>
      </c>
      <c r="F281" s="18" t="s">
        <v>104</v>
      </c>
      <c r="G281" s="10" t="s">
        <v>105</v>
      </c>
      <c r="H281" s="13" t="s">
        <v>13</v>
      </c>
      <c r="I281" s="19">
        <v>1658</v>
      </c>
      <c r="J281" s="1">
        <v>1658</v>
      </c>
      <c r="K281" s="1">
        <f t="shared" si="0"/>
        <v>0</v>
      </c>
    </row>
    <row r="282" spans="1:11" ht="75" customHeight="1" x14ac:dyDescent="0.25">
      <c r="A282" s="20">
        <v>2021</v>
      </c>
      <c r="B282" s="20" t="s">
        <v>1213</v>
      </c>
      <c r="C282" s="23">
        <v>44319</v>
      </c>
      <c r="D282" s="47" t="s">
        <v>1214</v>
      </c>
      <c r="E282" s="24" t="s">
        <v>1215</v>
      </c>
      <c r="F282" s="18" t="s">
        <v>37</v>
      </c>
      <c r="G282" s="10" t="s">
        <v>38</v>
      </c>
      <c r="H282" s="13" t="s">
        <v>13</v>
      </c>
      <c r="I282" s="19">
        <v>4300</v>
      </c>
      <c r="J282" s="1">
        <v>4300</v>
      </c>
      <c r="K282" s="1">
        <f t="shared" si="0"/>
        <v>0</v>
      </c>
    </row>
    <row r="283" spans="1:11" ht="75" customHeight="1" x14ac:dyDescent="0.25">
      <c r="A283" s="20">
        <v>2021</v>
      </c>
      <c r="B283" s="20" t="s">
        <v>1216</v>
      </c>
      <c r="C283" s="23">
        <v>44323</v>
      </c>
      <c r="D283" s="47" t="s">
        <v>1217</v>
      </c>
      <c r="E283" s="24" t="s">
        <v>1218</v>
      </c>
      <c r="F283" s="18" t="s">
        <v>14</v>
      </c>
      <c r="G283" s="10" t="s">
        <v>15</v>
      </c>
      <c r="H283" s="13" t="s">
        <v>13</v>
      </c>
      <c r="I283" s="19">
        <v>1000</v>
      </c>
      <c r="J283" s="1">
        <v>1000</v>
      </c>
      <c r="K283" s="1">
        <f t="shared" si="0"/>
        <v>0</v>
      </c>
    </row>
    <row r="284" spans="1:11" ht="75" customHeight="1" x14ac:dyDescent="0.25">
      <c r="A284" s="20">
        <v>2021</v>
      </c>
      <c r="B284" s="20" t="s">
        <v>1219</v>
      </c>
      <c r="C284" s="23">
        <v>44459</v>
      </c>
      <c r="D284" s="47" t="s">
        <v>1220</v>
      </c>
      <c r="E284" s="24" t="s">
        <v>1221</v>
      </c>
      <c r="F284" s="18" t="s">
        <v>33</v>
      </c>
      <c r="G284" s="10" t="s">
        <v>34</v>
      </c>
      <c r="H284" s="13" t="s">
        <v>13</v>
      </c>
      <c r="I284" s="19">
        <v>48500</v>
      </c>
      <c r="J284" s="1">
        <v>0</v>
      </c>
      <c r="K284" s="1">
        <f t="shared" si="0"/>
        <v>48500</v>
      </c>
    </row>
    <row r="285" spans="1:11" ht="75" customHeight="1" x14ac:dyDescent="0.25">
      <c r="A285" s="20">
        <v>2021</v>
      </c>
      <c r="B285" s="20" t="s">
        <v>1222</v>
      </c>
      <c r="C285" s="23">
        <v>44460</v>
      </c>
      <c r="D285" s="47" t="s">
        <v>1223</v>
      </c>
      <c r="E285" s="24" t="s">
        <v>1224</v>
      </c>
      <c r="F285" s="18">
        <v>14530051003</v>
      </c>
      <c r="G285" s="10" t="s">
        <v>145</v>
      </c>
      <c r="H285" s="13" t="s">
        <v>13</v>
      </c>
      <c r="I285" s="19">
        <v>85900</v>
      </c>
      <c r="J285" s="1">
        <v>0</v>
      </c>
      <c r="K285" s="1">
        <f t="shared" si="0"/>
        <v>85900</v>
      </c>
    </row>
    <row r="286" spans="1:11" ht="75" customHeight="1" x14ac:dyDescent="0.25">
      <c r="A286" s="20">
        <v>2021</v>
      </c>
      <c r="B286" s="20" t="s">
        <v>244</v>
      </c>
      <c r="C286" s="23">
        <v>44319</v>
      </c>
      <c r="D286" s="47" t="s">
        <v>1225</v>
      </c>
      <c r="E286" s="24" t="s">
        <v>1226</v>
      </c>
      <c r="F286" s="18" t="s">
        <v>11</v>
      </c>
      <c r="G286" s="25" t="s">
        <v>12</v>
      </c>
      <c r="H286" s="18" t="s">
        <v>13</v>
      </c>
      <c r="I286" s="19">
        <v>6498</v>
      </c>
      <c r="J286" s="19">
        <v>6498</v>
      </c>
      <c r="K286" s="1">
        <f t="shared" si="0"/>
        <v>0</v>
      </c>
    </row>
    <row r="287" spans="1:11" ht="75" customHeight="1" x14ac:dyDescent="0.25">
      <c r="A287" s="8">
        <v>2021</v>
      </c>
      <c r="B287" s="8" t="s">
        <v>1227</v>
      </c>
      <c r="C287" s="21">
        <v>44364</v>
      </c>
      <c r="D287" s="9" t="s">
        <v>1228</v>
      </c>
      <c r="E287" s="14" t="s">
        <v>1229</v>
      </c>
      <c r="F287" s="13" t="s">
        <v>1077</v>
      </c>
      <c r="G287" s="10" t="s">
        <v>115</v>
      </c>
      <c r="H287" s="18" t="s">
        <v>13</v>
      </c>
      <c r="I287" s="1">
        <v>1200</v>
      </c>
      <c r="J287" s="1">
        <v>1200</v>
      </c>
      <c r="K287" s="1">
        <f t="shared" si="0"/>
        <v>0</v>
      </c>
    </row>
    <row r="288" spans="1:11" ht="360" customHeight="1" x14ac:dyDescent="0.25">
      <c r="A288" s="8">
        <v>2021</v>
      </c>
      <c r="B288" s="8" t="s">
        <v>1230</v>
      </c>
      <c r="C288" s="21">
        <v>44412</v>
      </c>
      <c r="D288" s="9" t="s">
        <v>1231</v>
      </c>
      <c r="E288" s="14" t="s">
        <v>1232</v>
      </c>
      <c r="F288" s="13" t="s">
        <v>116</v>
      </c>
      <c r="G288" s="10" t="s">
        <v>117</v>
      </c>
      <c r="H288" s="13" t="s">
        <v>13</v>
      </c>
      <c r="I288" s="1">
        <v>391499</v>
      </c>
      <c r="J288" s="1">
        <v>391499</v>
      </c>
      <c r="K288" s="1">
        <f t="shared" si="0"/>
        <v>0</v>
      </c>
    </row>
    <row r="289" spans="1:11" ht="75" customHeight="1" x14ac:dyDescent="0.25">
      <c r="A289" s="8">
        <v>2021</v>
      </c>
      <c r="B289" s="8" t="s">
        <v>1233</v>
      </c>
      <c r="C289" s="21">
        <v>44319</v>
      </c>
      <c r="D289" s="9" t="s">
        <v>1234</v>
      </c>
      <c r="E289" s="14" t="s">
        <v>1235</v>
      </c>
      <c r="F289" s="13" t="s">
        <v>729</v>
      </c>
      <c r="G289" s="8" t="s">
        <v>69</v>
      </c>
      <c r="H289" s="13" t="s">
        <v>13</v>
      </c>
      <c r="I289" s="1">
        <v>13400</v>
      </c>
      <c r="J289" s="1">
        <v>0</v>
      </c>
      <c r="K289" s="1">
        <f t="shared" si="0"/>
        <v>13400</v>
      </c>
    </row>
    <row r="290" spans="1:11" ht="75" customHeight="1" x14ac:dyDescent="0.25">
      <c r="A290" s="8">
        <v>2021</v>
      </c>
      <c r="B290" s="8" t="s">
        <v>1236</v>
      </c>
      <c r="C290" s="21">
        <v>44307</v>
      </c>
      <c r="D290" s="9" t="s">
        <v>1237</v>
      </c>
      <c r="E290" s="14" t="s">
        <v>1238</v>
      </c>
      <c r="F290" s="13" t="s">
        <v>155</v>
      </c>
      <c r="G290" s="8" t="s">
        <v>156</v>
      </c>
      <c r="H290" s="13" t="s">
        <v>13</v>
      </c>
      <c r="I290" s="1">
        <v>22.3</v>
      </c>
      <c r="J290" s="1">
        <v>22.3</v>
      </c>
      <c r="K290" s="1">
        <f t="shared" si="0"/>
        <v>0</v>
      </c>
    </row>
    <row r="291" spans="1:11" ht="75" customHeight="1" x14ac:dyDescent="0.25">
      <c r="A291" s="8">
        <v>2021</v>
      </c>
      <c r="B291" s="8" t="s">
        <v>263</v>
      </c>
      <c r="C291" s="21">
        <v>44406</v>
      </c>
      <c r="D291" s="9" t="s">
        <v>1239</v>
      </c>
      <c r="E291" s="14" t="s">
        <v>1240</v>
      </c>
      <c r="F291" s="13" t="s">
        <v>22</v>
      </c>
      <c r="G291" s="8" t="s">
        <v>23</v>
      </c>
      <c r="H291" s="13" t="s">
        <v>13</v>
      </c>
      <c r="I291" s="1">
        <v>154000</v>
      </c>
      <c r="J291" s="1">
        <v>77000</v>
      </c>
      <c r="K291" s="1">
        <f t="shared" si="0"/>
        <v>77000</v>
      </c>
    </row>
    <row r="292" spans="1:11" ht="75" customHeight="1" x14ac:dyDescent="0.25">
      <c r="A292" s="8">
        <v>2021</v>
      </c>
      <c r="B292" s="8" t="s">
        <v>1241</v>
      </c>
      <c r="C292" s="21">
        <v>44414</v>
      </c>
      <c r="D292" s="9" t="s">
        <v>1242</v>
      </c>
      <c r="E292" s="14" t="s">
        <v>1243</v>
      </c>
      <c r="F292" s="13" t="s">
        <v>52</v>
      </c>
      <c r="G292" s="8" t="s">
        <v>53</v>
      </c>
      <c r="H292" s="13" t="s">
        <v>13</v>
      </c>
      <c r="I292" s="1">
        <v>141200</v>
      </c>
      <c r="J292" s="1">
        <f>70600</f>
        <v>70600</v>
      </c>
      <c r="K292" s="1">
        <f t="shared" si="0"/>
        <v>70600</v>
      </c>
    </row>
    <row r="293" spans="1:11" ht="75" customHeight="1" x14ac:dyDescent="0.25">
      <c r="A293" s="8">
        <v>2021</v>
      </c>
      <c r="B293" s="8" t="s">
        <v>1244</v>
      </c>
      <c r="C293" s="21">
        <v>44319</v>
      </c>
      <c r="D293" s="9" t="s">
        <v>1245</v>
      </c>
      <c r="E293" s="14" t="s">
        <v>1246</v>
      </c>
      <c r="F293" s="13" t="s">
        <v>116</v>
      </c>
      <c r="G293" s="8" t="s">
        <v>117</v>
      </c>
      <c r="H293" s="13" t="s">
        <v>13</v>
      </c>
      <c r="I293" s="1">
        <v>100393.63</v>
      </c>
      <c r="J293" s="1">
        <v>0</v>
      </c>
      <c r="K293" s="1">
        <f t="shared" si="0"/>
        <v>100393.63</v>
      </c>
    </row>
    <row r="294" spans="1:11" ht="75" customHeight="1" x14ac:dyDescent="0.25">
      <c r="A294" s="8">
        <v>2021</v>
      </c>
      <c r="B294" s="8" t="s">
        <v>1247</v>
      </c>
      <c r="C294" s="21">
        <v>44319</v>
      </c>
      <c r="D294" s="9" t="s">
        <v>1248</v>
      </c>
      <c r="E294" s="14" t="s">
        <v>1249</v>
      </c>
      <c r="F294" s="13" t="s">
        <v>62</v>
      </c>
      <c r="G294" s="8" t="s">
        <v>63</v>
      </c>
      <c r="H294" s="13" t="s">
        <v>13</v>
      </c>
      <c r="I294" s="1">
        <v>20254</v>
      </c>
      <c r="J294" s="1">
        <v>20254</v>
      </c>
      <c r="K294" s="1">
        <f t="shared" si="0"/>
        <v>0</v>
      </c>
    </row>
    <row r="295" spans="1:11" ht="75" customHeight="1" x14ac:dyDescent="0.25">
      <c r="A295" s="8">
        <v>2021</v>
      </c>
      <c r="B295" s="8" t="s">
        <v>1250</v>
      </c>
      <c r="C295" s="21">
        <v>44315</v>
      </c>
      <c r="D295" s="9" t="s">
        <v>1251</v>
      </c>
      <c r="E295" s="14" t="s">
        <v>1252</v>
      </c>
      <c r="F295" s="13" t="s">
        <v>1253</v>
      </c>
      <c r="G295" s="8" t="s">
        <v>1254</v>
      </c>
      <c r="H295" s="13" t="s">
        <v>13</v>
      </c>
      <c r="I295" s="1">
        <v>1325</v>
      </c>
      <c r="J295" s="1">
        <v>0</v>
      </c>
      <c r="K295" s="1">
        <f t="shared" si="0"/>
        <v>1325</v>
      </c>
    </row>
    <row r="296" spans="1:11" ht="75" customHeight="1" x14ac:dyDescent="0.25">
      <c r="A296" s="8">
        <v>2021</v>
      </c>
      <c r="B296" s="8" t="s">
        <v>1255</v>
      </c>
      <c r="C296" s="21">
        <v>44327</v>
      </c>
      <c r="D296" s="9" t="s">
        <v>1256</v>
      </c>
      <c r="E296" s="14" t="s">
        <v>1257</v>
      </c>
      <c r="F296" s="13" t="s">
        <v>232</v>
      </c>
      <c r="G296" s="8" t="s">
        <v>233</v>
      </c>
      <c r="H296" s="13" t="s">
        <v>13</v>
      </c>
      <c r="I296" s="1">
        <v>4212.25</v>
      </c>
      <c r="J296" s="1">
        <v>0</v>
      </c>
      <c r="K296" s="1">
        <f t="shared" si="0"/>
        <v>4212.25</v>
      </c>
    </row>
    <row r="297" spans="1:11" ht="75" customHeight="1" x14ac:dyDescent="0.25">
      <c r="A297" s="8">
        <v>2021</v>
      </c>
      <c r="B297" s="8" t="s">
        <v>1258</v>
      </c>
      <c r="C297" s="21">
        <v>44337</v>
      </c>
      <c r="D297" s="9" t="s">
        <v>1259</v>
      </c>
      <c r="E297" s="14" t="s">
        <v>1260</v>
      </c>
      <c r="F297" s="13" t="s">
        <v>1261</v>
      </c>
      <c r="G297" s="8" t="s">
        <v>1262</v>
      </c>
      <c r="H297" s="13" t="s">
        <v>13</v>
      </c>
      <c r="I297" s="1">
        <v>35700</v>
      </c>
      <c r="J297" s="1">
        <v>9103.5</v>
      </c>
      <c r="K297" s="1">
        <f t="shared" si="0"/>
        <v>26596.5</v>
      </c>
    </row>
    <row r="298" spans="1:11" ht="75" customHeight="1" x14ac:dyDescent="0.25">
      <c r="A298" s="8">
        <v>2021</v>
      </c>
      <c r="B298" s="8" t="s">
        <v>1263</v>
      </c>
      <c r="C298" s="21">
        <v>44336</v>
      </c>
      <c r="D298" s="9" t="s">
        <v>1264</v>
      </c>
      <c r="E298" s="14" t="s">
        <v>1265</v>
      </c>
      <c r="F298" s="13">
        <v>97513170585</v>
      </c>
      <c r="G298" s="8" t="s">
        <v>47</v>
      </c>
      <c r="H298" s="13" t="s">
        <v>13</v>
      </c>
      <c r="I298" s="1">
        <v>10200</v>
      </c>
      <c r="J298" s="1">
        <v>10200</v>
      </c>
      <c r="K298" s="1">
        <f t="shared" si="0"/>
        <v>0</v>
      </c>
    </row>
    <row r="299" spans="1:11" ht="75" customHeight="1" x14ac:dyDescent="0.25">
      <c r="A299" s="8">
        <v>2021</v>
      </c>
      <c r="B299" s="20" t="s">
        <v>1266</v>
      </c>
      <c r="C299" s="23">
        <v>44328</v>
      </c>
      <c r="D299" s="9" t="s">
        <v>1267</v>
      </c>
      <c r="E299" s="14" t="s">
        <v>1268</v>
      </c>
      <c r="F299" s="13" t="s">
        <v>146</v>
      </c>
      <c r="G299" s="8" t="s">
        <v>147</v>
      </c>
      <c r="H299" s="13" t="s">
        <v>13</v>
      </c>
      <c r="I299" s="1">
        <v>270000</v>
      </c>
      <c r="J299" s="1">
        <v>127179.49</v>
      </c>
      <c r="K299" s="1">
        <f t="shared" si="0"/>
        <v>142820.51</v>
      </c>
    </row>
    <row r="300" spans="1:11" ht="75" customHeight="1" x14ac:dyDescent="0.25">
      <c r="A300" s="8">
        <v>2021</v>
      </c>
      <c r="B300" s="8" t="s">
        <v>1269</v>
      </c>
      <c r="C300" s="21">
        <v>44403</v>
      </c>
      <c r="D300" s="9" t="s">
        <v>1270</v>
      </c>
      <c r="E300" s="14" t="s">
        <v>1271</v>
      </c>
      <c r="F300" s="13" t="s">
        <v>121</v>
      </c>
      <c r="G300" s="8" t="s">
        <v>122</v>
      </c>
      <c r="H300" s="13" t="s">
        <v>13</v>
      </c>
      <c r="I300" s="1">
        <v>73710</v>
      </c>
      <c r="J300" s="1">
        <v>3150</v>
      </c>
      <c r="K300" s="1">
        <f t="shared" si="0"/>
        <v>70560</v>
      </c>
    </row>
    <row r="301" spans="1:11" ht="75" customHeight="1" x14ac:dyDescent="0.25">
      <c r="A301" s="8">
        <v>2021</v>
      </c>
      <c r="B301" s="20" t="s">
        <v>1272</v>
      </c>
      <c r="C301" s="23">
        <v>44461</v>
      </c>
      <c r="D301" s="9" t="s">
        <v>1273</v>
      </c>
      <c r="E301" s="14" t="s">
        <v>1274</v>
      </c>
      <c r="F301" s="13" t="s">
        <v>292</v>
      </c>
      <c r="G301" s="8" t="s">
        <v>293</v>
      </c>
      <c r="H301" s="13" t="s">
        <v>13</v>
      </c>
      <c r="I301" s="1">
        <v>40983.61</v>
      </c>
      <c r="J301" s="1">
        <v>0</v>
      </c>
      <c r="K301" s="1">
        <f t="shared" si="0"/>
        <v>40983.61</v>
      </c>
    </row>
    <row r="302" spans="1:11" ht="75" customHeight="1" x14ac:dyDescent="0.25">
      <c r="A302" s="20">
        <v>2021</v>
      </c>
      <c r="B302" s="20" t="s">
        <v>118</v>
      </c>
      <c r="C302" s="23">
        <v>44452</v>
      </c>
      <c r="D302" s="20">
        <v>8747454366</v>
      </c>
      <c r="E302" s="24" t="s">
        <v>1275</v>
      </c>
      <c r="F302" s="18" t="s">
        <v>94</v>
      </c>
      <c r="G302" s="20" t="s">
        <v>95</v>
      </c>
      <c r="H302" s="18" t="s">
        <v>13</v>
      </c>
      <c r="I302" s="19">
        <v>119950</v>
      </c>
      <c r="J302" s="1">
        <v>119950</v>
      </c>
      <c r="K302" s="1">
        <f t="shared" si="0"/>
        <v>0</v>
      </c>
    </row>
    <row r="303" spans="1:11" ht="75" customHeight="1" x14ac:dyDescent="0.25">
      <c r="A303" s="20">
        <v>2021</v>
      </c>
      <c r="B303" s="20" t="s">
        <v>1276</v>
      </c>
      <c r="C303" s="23">
        <v>44453</v>
      </c>
      <c r="D303" s="20" t="s">
        <v>1277</v>
      </c>
      <c r="E303" s="24" t="s">
        <v>1278</v>
      </c>
      <c r="F303" s="18" t="s">
        <v>1279</v>
      </c>
      <c r="G303" s="20" t="s">
        <v>1280</v>
      </c>
      <c r="H303" s="18" t="s">
        <v>13</v>
      </c>
      <c r="I303" s="19">
        <v>9250</v>
      </c>
      <c r="J303" s="1">
        <v>9250</v>
      </c>
      <c r="K303" s="1">
        <f t="shared" si="0"/>
        <v>0</v>
      </c>
    </row>
    <row r="304" spans="1:11" ht="75" customHeight="1" x14ac:dyDescent="0.25">
      <c r="A304" s="20">
        <v>2021</v>
      </c>
      <c r="B304" s="20" t="s">
        <v>1281</v>
      </c>
      <c r="C304" s="23">
        <v>44467</v>
      </c>
      <c r="D304" s="20" t="s">
        <v>1282</v>
      </c>
      <c r="E304" s="24" t="s">
        <v>1283</v>
      </c>
      <c r="F304" s="18" t="s">
        <v>42</v>
      </c>
      <c r="G304" s="20" t="s">
        <v>43</v>
      </c>
      <c r="H304" s="18" t="s">
        <v>13</v>
      </c>
      <c r="I304" s="19">
        <v>31290</v>
      </c>
      <c r="J304" s="1">
        <v>0</v>
      </c>
      <c r="K304" s="1">
        <f t="shared" si="0"/>
        <v>31290</v>
      </c>
    </row>
    <row r="305" spans="1:11" ht="75" customHeight="1" x14ac:dyDescent="0.25">
      <c r="A305" s="8">
        <v>2021</v>
      </c>
      <c r="B305" s="8" t="s">
        <v>1284</v>
      </c>
      <c r="C305" s="21">
        <v>44336</v>
      </c>
      <c r="D305" s="9" t="s">
        <v>1285</v>
      </c>
      <c r="E305" s="14" t="s">
        <v>1286</v>
      </c>
      <c r="F305" s="13" t="s">
        <v>96</v>
      </c>
      <c r="G305" s="8" t="s">
        <v>97</v>
      </c>
      <c r="H305" s="13" t="s">
        <v>13</v>
      </c>
      <c r="I305" s="1">
        <v>5087.88</v>
      </c>
      <c r="J305" s="1">
        <v>0</v>
      </c>
      <c r="K305" s="1">
        <f t="shared" si="0"/>
        <v>5087.88</v>
      </c>
    </row>
    <row r="306" spans="1:11" ht="75" customHeight="1" x14ac:dyDescent="0.25">
      <c r="A306" s="8">
        <v>2021</v>
      </c>
      <c r="B306" s="8" t="s">
        <v>1287</v>
      </c>
      <c r="C306" s="21">
        <v>44559</v>
      </c>
      <c r="D306" s="9" t="s">
        <v>1288</v>
      </c>
      <c r="E306" s="14" t="s">
        <v>1289</v>
      </c>
      <c r="F306" s="8" t="s">
        <v>281</v>
      </c>
      <c r="G306" s="10" t="s">
        <v>19</v>
      </c>
      <c r="H306" s="18" t="s">
        <v>13</v>
      </c>
      <c r="I306" s="1">
        <v>206731.8</v>
      </c>
      <c r="J306" s="1">
        <v>0</v>
      </c>
      <c r="K306" s="1">
        <f t="shared" si="0"/>
        <v>206731.8</v>
      </c>
    </row>
    <row r="307" spans="1:11" ht="75" customHeight="1" x14ac:dyDescent="0.25">
      <c r="A307" s="8">
        <v>2021</v>
      </c>
      <c r="B307" s="8" t="s">
        <v>260</v>
      </c>
      <c r="C307" s="21">
        <v>44453</v>
      </c>
      <c r="D307" s="9" t="s">
        <v>1290</v>
      </c>
      <c r="E307" s="14" t="s">
        <v>1291</v>
      </c>
      <c r="F307" s="13" t="s">
        <v>209</v>
      </c>
      <c r="G307" s="8" t="s">
        <v>113</v>
      </c>
      <c r="H307" s="13" t="s">
        <v>13</v>
      </c>
      <c r="I307" s="1">
        <v>5813.33</v>
      </c>
      <c r="J307" s="1">
        <v>5813.33</v>
      </c>
      <c r="K307" s="1">
        <f t="shared" si="0"/>
        <v>0</v>
      </c>
    </row>
    <row r="308" spans="1:11" ht="75" customHeight="1" x14ac:dyDescent="0.25">
      <c r="A308" s="8">
        <v>2021</v>
      </c>
      <c r="B308" s="8" t="s">
        <v>1292</v>
      </c>
      <c r="C308" s="21">
        <v>44336</v>
      </c>
      <c r="D308" s="9" t="s">
        <v>1293</v>
      </c>
      <c r="E308" s="14" t="s">
        <v>1294</v>
      </c>
      <c r="F308" s="13" t="s">
        <v>1295</v>
      </c>
      <c r="G308" s="8" t="s">
        <v>1296</v>
      </c>
      <c r="H308" s="13" t="s">
        <v>13</v>
      </c>
      <c r="I308" s="1">
        <v>20000</v>
      </c>
      <c r="J308" s="1">
        <v>20000</v>
      </c>
      <c r="K308" s="1">
        <f t="shared" si="0"/>
        <v>0</v>
      </c>
    </row>
    <row r="309" spans="1:11" ht="75" customHeight="1" x14ac:dyDescent="0.25">
      <c r="A309" s="8">
        <v>2021</v>
      </c>
      <c r="B309" s="8" t="s">
        <v>1297</v>
      </c>
      <c r="C309" s="21">
        <v>44561</v>
      </c>
      <c r="D309" s="9" t="s">
        <v>1298</v>
      </c>
      <c r="E309" s="14" t="s">
        <v>1299</v>
      </c>
      <c r="F309" s="13" t="s">
        <v>189</v>
      </c>
      <c r="G309" s="8" t="s">
        <v>108</v>
      </c>
      <c r="H309" s="13" t="s">
        <v>13</v>
      </c>
      <c r="I309" s="1">
        <v>20066.2</v>
      </c>
      <c r="J309" s="1">
        <v>0</v>
      </c>
      <c r="K309" s="1">
        <f t="shared" si="0"/>
        <v>20066.2</v>
      </c>
    </row>
    <row r="310" spans="1:11" ht="75" customHeight="1" x14ac:dyDescent="0.25">
      <c r="A310" s="8">
        <v>2021</v>
      </c>
      <c r="B310" s="8" t="s">
        <v>258</v>
      </c>
      <c r="C310" s="21">
        <v>44392</v>
      </c>
      <c r="D310" s="9" t="s">
        <v>1300</v>
      </c>
      <c r="E310" s="14" t="s">
        <v>1301</v>
      </c>
      <c r="F310" s="13" t="s">
        <v>222</v>
      </c>
      <c r="G310" s="8" t="s">
        <v>223</v>
      </c>
      <c r="H310" s="13" t="s">
        <v>13</v>
      </c>
      <c r="I310" s="1">
        <v>32911.49</v>
      </c>
      <c r="J310" s="1">
        <v>0</v>
      </c>
      <c r="K310" s="1">
        <f t="shared" si="0"/>
        <v>32911.49</v>
      </c>
    </row>
    <row r="311" spans="1:11" ht="75" customHeight="1" x14ac:dyDescent="0.25">
      <c r="A311" s="8">
        <v>2021</v>
      </c>
      <c r="B311" s="8" t="s">
        <v>1302</v>
      </c>
      <c r="C311" s="21">
        <v>44354</v>
      </c>
      <c r="D311" s="9" t="s">
        <v>1303</v>
      </c>
      <c r="E311" s="14" t="s">
        <v>1304</v>
      </c>
      <c r="F311" s="13" t="s">
        <v>1305</v>
      </c>
      <c r="G311" s="8" t="s">
        <v>1306</v>
      </c>
      <c r="H311" s="13" t="s">
        <v>13</v>
      </c>
      <c r="I311" s="1">
        <v>8400</v>
      </c>
      <c r="J311" s="1">
        <v>0</v>
      </c>
      <c r="K311" s="1">
        <f t="shared" si="0"/>
        <v>8400</v>
      </c>
    </row>
    <row r="312" spans="1:11" ht="75" customHeight="1" x14ac:dyDescent="0.25">
      <c r="A312" s="8">
        <v>2021</v>
      </c>
      <c r="B312" s="8" t="s">
        <v>1307</v>
      </c>
      <c r="C312" s="21">
        <v>44365</v>
      </c>
      <c r="D312" s="9" t="s">
        <v>1308</v>
      </c>
      <c r="E312" s="14" t="s">
        <v>1309</v>
      </c>
      <c r="F312" s="13" t="s">
        <v>1310</v>
      </c>
      <c r="G312" s="8" t="s">
        <v>1311</v>
      </c>
      <c r="H312" s="13" t="s">
        <v>13</v>
      </c>
      <c r="I312" s="1">
        <v>15000</v>
      </c>
      <c r="J312" s="1">
        <v>0</v>
      </c>
      <c r="K312" s="1">
        <f t="shared" si="0"/>
        <v>15000</v>
      </c>
    </row>
    <row r="313" spans="1:11" ht="75" customHeight="1" x14ac:dyDescent="0.25">
      <c r="A313" s="8">
        <v>2021</v>
      </c>
      <c r="B313" s="20" t="s">
        <v>1312</v>
      </c>
      <c r="C313" s="23">
        <v>44364</v>
      </c>
      <c r="D313" s="47" t="s">
        <v>1313</v>
      </c>
      <c r="E313" s="24" t="s">
        <v>1314</v>
      </c>
      <c r="F313" s="18" t="s">
        <v>66</v>
      </c>
      <c r="G313" s="20" t="s">
        <v>67</v>
      </c>
      <c r="H313" s="13" t="s">
        <v>13</v>
      </c>
      <c r="I313" s="19">
        <v>15000</v>
      </c>
      <c r="J313" s="1">
        <v>0</v>
      </c>
      <c r="K313" s="1">
        <f t="shared" si="0"/>
        <v>15000</v>
      </c>
    </row>
    <row r="314" spans="1:11" ht="75" customHeight="1" x14ac:dyDescent="0.25">
      <c r="A314" s="8">
        <v>2021</v>
      </c>
      <c r="B314" s="20" t="s">
        <v>180</v>
      </c>
      <c r="C314" s="23">
        <v>44378</v>
      </c>
      <c r="D314" s="47" t="s">
        <v>1315</v>
      </c>
      <c r="E314" s="24" t="s">
        <v>1316</v>
      </c>
      <c r="F314" s="13" t="s">
        <v>109</v>
      </c>
      <c r="G314" s="8" t="s">
        <v>110</v>
      </c>
      <c r="H314" s="13" t="s">
        <v>13</v>
      </c>
      <c r="I314" s="19">
        <v>15650</v>
      </c>
      <c r="J314" s="1">
        <v>0</v>
      </c>
      <c r="K314" s="1">
        <f t="shared" si="0"/>
        <v>15650</v>
      </c>
    </row>
    <row r="315" spans="1:11" ht="75" customHeight="1" x14ac:dyDescent="0.25">
      <c r="A315" s="8">
        <v>2021</v>
      </c>
      <c r="B315" s="20" t="s">
        <v>1317</v>
      </c>
      <c r="C315" s="23">
        <v>44453</v>
      </c>
      <c r="D315" s="47" t="s">
        <v>1318</v>
      </c>
      <c r="E315" s="24" t="s">
        <v>1319</v>
      </c>
      <c r="F315" s="13" t="s">
        <v>119</v>
      </c>
      <c r="G315" s="8" t="s">
        <v>120</v>
      </c>
      <c r="H315" s="13" t="s">
        <v>13</v>
      </c>
      <c r="I315" s="19">
        <v>100000</v>
      </c>
      <c r="J315" s="1">
        <v>100000</v>
      </c>
      <c r="K315" s="1">
        <f t="shared" si="0"/>
        <v>0</v>
      </c>
    </row>
    <row r="316" spans="1:11" ht="135" customHeight="1" x14ac:dyDescent="0.25">
      <c r="A316" s="8">
        <v>2021</v>
      </c>
      <c r="B316" s="20" t="s">
        <v>1320</v>
      </c>
      <c r="C316" s="23">
        <v>44404</v>
      </c>
      <c r="D316" s="47" t="s">
        <v>1321</v>
      </c>
      <c r="E316" s="24" t="s">
        <v>1322</v>
      </c>
      <c r="F316" s="13" t="s">
        <v>1323</v>
      </c>
      <c r="G316" s="8" t="s">
        <v>1324</v>
      </c>
      <c r="H316" s="13" t="s">
        <v>13</v>
      </c>
      <c r="I316" s="1">
        <v>59306.559999999998</v>
      </c>
      <c r="J316" s="1">
        <v>0</v>
      </c>
      <c r="K316" s="1">
        <f t="shared" si="0"/>
        <v>59306.559999999998</v>
      </c>
    </row>
    <row r="317" spans="1:11" ht="137.25" customHeight="1" x14ac:dyDescent="0.25">
      <c r="A317" s="8">
        <v>2021</v>
      </c>
      <c r="B317" s="20" t="s">
        <v>1325</v>
      </c>
      <c r="C317" s="23">
        <v>44431</v>
      </c>
      <c r="D317" s="47" t="s">
        <v>1326</v>
      </c>
      <c r="E317" s="24" t="s">
        <v>1327</v>
      </c>
      <c r="F317" s="13" t="s">
        <v>1328</v>
      </c>
      <c r="G317" s="8" t="s">
        <v>1329</v>
      </c>
      <c r="H317" s="13" t="s">
        <v>13</v>
      </c>
      <c r="I317" s="1">
        <v>32500</v>
      </c>
      <c r="J317" s="1">
        <v>0</v>
      </c>
      <c r="K317" s="1">
        <f t="shared" si="0"/>
        <v>32500</v>
      </c>
    </row>
    <row r="318" spans="1:11" ht="75" customHeight="1" x14ac:dyDescent="0.25">
      <c r="A318" s="8">
        <v>2021</v>
      </c>
      <c r="B318" s="20" t="s">
        <v>1330</v>
      </c>
      <c r="C318" s="23">
        <v>44389</v>
      </c>
      <c r="D318" s="47" t="s">
        <v>1331</v>
      </c>
      <c r="E318" s="24" t="s">
        <v>1332</v>
      </c>
      <c r="F318" s="13"/>
      <c r="G318" s="20" t="s">
        <v>254</v>
      </c>
      <c r="H318" s="13" t="s">
        <v>13</v>
      </c>
      <c r="I318" s="1">
        <v>2638.2</v>
      </c>
      <c r="J318" s="1">
        <v>2638.2</v>
      </c>
      <c r="K318" s="1">
        <f t="shared" si="0"/>
        <v>0</v>
      </c>
    </row>
    <row r="319" spans="1:11" ht="75" customHeight="1" x14ac:dyDescent="0.25">
      <c r="A319" s="8">
        <v>2021</v>
      </c>
      <c r="B319" s="20" t="s">
        <v>1333</v>
      </c>
      <c r="C319" s="23">
        <v>44418</v>
      </c>
      <c r="D319" s="47" t="s">
        <v>1334</v>
      </c>
      <c r="E319" s="24" t="s">
        <v>1335</v>
      </c>
      <c r="F319" s="13" t="s">
        <v>104</v>
      </c>
      <c r="G319" s="20" t="s">
        <v>105</v>
      </c>
      <c r="H319" s="13" t="s">
        <v>13</v>
      </c>
      <c r="I319" s="1">
        <v>4636</v>
      </c>
      <c r="J319" s="1">
        <v>4636</v>
      </c>
      <c r="K319" s="1">
        <f t="shared" si="0"/>
        <v>0</v>
      </c>
    </row>
    <row r="320" spans="1:11" ht="75" customHeight="1" x14ac:dyDescent="0.25">
      <c r="A320" s="8">
        <v>2021</v>
      </c>
      <c r="B320" s="20" t="s">
        <v>1336</v>
      </c>
      <c r="C320" s="23">
        <v>44392</v>
      </c>
      <c r="D320" s="47" t="s">
        <v>1337</v>
      </c>
      <c r="E320" s="24" t="s">
        <v>1338</v>
      </c>
      <c r="F320" s="13" t="s">
        <v>255</v>
      </c>
      <c r="G320" s="20" t="s">
        <v>256</v>
      </c>
      <c r="H320" s="13" t="s">
        <v>13</v>
      </c>
      <c r="I320" s="1">
        <v>209</v>
      </c>
      <c r="J320" s="1">
        <v>209</v>
      </c>
      <c r="K320" s="1">
        <f t="shared" si="0"/>
        <v>0</v>
      </c>
    </row>
    <row r="321" spans="1:11" ht="75" customHeight="1" x14ac:dyDescent="0.25">
      <c r="A321" s="8">
        <v>2021</v>
      </c>
      <c r="B321" s="20" t="s">
        <v>1339</v>
      </c>
      <c r="C321" s="23">
        <v>44467</v>
      </c>
      <c r="D321" s="20" t="s">
        <v>1340</v>
      </c>
      <c r="E321" s="24" t="s">
        <v>1341</v>
      </c>
      <c r="F321" s="13" t="s">
        <v>1342</v>
      </c>
      <c r="G321" s="20" t="s">
        <v>250</v>
      </c>
      <c r="H321" s="13" t="s">
        <v>13</v>
      </c>
      <c r="I321" s="17">
        <v>19243.3</v>
      </c>
      <c r="J321" s="17">
        <v>19243.3</v>
      </c>
      <c r="K321" s="1">
        <f t="shared" si="0"/>
        <v>0</v>
      </c>
    </row>
    <row r="322" spans="1:11" ht="75" customHeight="1" x14ac:dyDescent="0.25">
      <c r="A322" s="8">
        <v>2021</v>
      </c>
      <c r="B322" s="20" t="s">
        <v>1343</v>
      </c>
      <c r="C322" s="23">
        <v>44389</v>
      </c>
      <c r="D322" s="47" t="s">
        <v>1344</v>
      </c>
      <c r="E322" s="24" t="s">
        <v>1345</v>
      </c>
      <c r="F322" s="13" t="s">
        <v>167</v>
      </c>
      <c r="G322" s="20" t="s">
        <v>670</v>
      </c>
      <c r="H322" s="13" t="s">
        <v>13</v>
      </c>
      <c r="I322" s="1">
        <v>12260</v>
      </c>
      <c r="J322" s="1">
        <v>3575.81</v>
      </c>
      <c r="K322" s="1">
        <f t="shared" si="0"/>
        <v>8684.19</v>
      </c>
    </row>
    <row r="323" spans="1:11" ht="75" customHeight="1" x14ac:dyDescent="0.25">
      <c r="A323" s="8">
        <v>2021</v>
      </c>
      <c r="B323" s="20" t="s">
        <v>259</v>
      </c>
      <c r="C323" s="23">
        <v>44431</v>
      </c>
      <c r="D323" s="47" t="s">
        <v>1346</v>
      </c>
      <c r="E323" s="24" t="s">
        <v>1347</v>
      </c>
      <c r="F323" s="13" t="s">
        <v>1348</v>
      </c>
      <c r="G323" s="20" t="s">
        <v>1349</v>
      </c>
      <c r="H323" s="13" t="s">
        <v>13</v>
      </c>
      <c r="I323" s="1">
        <v>16670</v>
      </c>
      <c r="J323" s="1">
        <v>0</v>
      </c>
      <c r="K323" s="1">
        <f t="shared" si="0"/>
        <v>16670</v>
      </c>
    </row>
    <row r="324" spans="1:11" ht="75" customHeight="1" x14ac:dyDescent="0.25">
      <c r="A324" s="8">
        <v>2021</v>
      </c>
      <c r="B324" s="20" t="s">
        <v>1350</v>
      </c>
      <c r="C324" s="23">
        <v>44392</v>
      </c>
      <c r="D324" s="47" t="s">
        <v>1351</v>
      </c>
      <c r="E324" s="24" t="s">
        <v>1352</v>
      </c>
      <c r="F324" s="13" t="s">
        <v>788</v>
      </c>
      <c r="G324" s="20" t="s">
        <v>789</v>
      </c>
      <c r="H324" s="13" t="s">
        <v>13</v>
      </c>
      <c r="I324" s="1">
        <v>1950</v>
      </c>
      <c r="J324" s="1">
        <v>1950</v>
      </c>
      <c r="K324" s="1">
        <f t="shared" si="0"/>
        <v>0</v>
      </c>
    </row>
    <row r="325" spans="1:11" ht="75" customHeight="1" x14ac:dyDescent="0.25">
      <c r="A325" s="8">
        <v>2021</v>
      </c>
      <c r="B325" s="20" t="s">
        <v>1353</v>
      </c>
      <c r="C325" s="23">
        <v>44376</v>
      </c>
      <c r="D325" s="47" t="s">
        <v>1354</v>
      </c>
      <c r="E325" s="24" t="s">
        <v>1355</v>
      </c>
      <c r="F325" s="13" t="s">
        <v>27</v>
      </c>
      <c r="G325" s="20" t="s">
        <v>28</v>
      </c>
      <c r="H325" s="13" t="s">
        <v>13</v>
      </c>
      <c r="I325" s="1">
        <v>6900</v>
      </c>
      <c r="J325" s="1">
        <v>0</v>
      </c>
      <c r="K325" s="1">
        <f t="shared" si="0"/>
        <v>6900</v>
      </c>
    </row>
    <row r="326" spans="1:11" ht="75" customHeight="1" x14ac:dyDescent="0.25">
      <c r="A326" s="8">
        <v>2021</v>
      </c>
      <c r="B326" s="20" t="s">
        <v>1356</v>
      </c>
      <c r="C326" s="23">
        <v>44376</v>
      </c>
      <c r="D326" s="47" t="s">
        <v>1357</v>
      </c>
      <c r="E326" s="24" t="s">
        <v>1358</v>
      </c>
      <c r="F326" s="13" t="s">
        <v>1359</v>
      </c>
      <c r="G326" s="20" t="s">
        <v>117</v>
      </c>
      <c r="H326" s="13" t="s">
        <v>13</v>
      </c>
      <c r="I326" s="1">
        <v>21625.91</v>
      </c>
      <c r="J326" s="1">
        <v>0</v>
      </c>
      <c r="K326" s="1">
        <f t="shared" si="0"/>
        <v>21625.91</v>
      </c>
    </row>
    <row r="327" spans="1:11" ht="75" customHeight="1" x14ac:dyDescent="0.25">
      <c r="A327" s="8">
        <v>2021</v>
      </c>
      <c r="B327" s="20" t="s">
        <v>1360</v>
      </c>
      <c r="C327" s="23">
        <v>44418</v>
      </c>
      <c r="D327" s="9" t="s">
        <v>1361</v>
      </c>
      <c r="E327" s="14" t="s">
        <v>1362</v>
      </c>
      <c r="F327" s="13" t="s">
        <v>211</v>
      </c>
      <c r="G327" s="8" t="s">
        <v>480</v>
      </c>
      <c r="H327" s="13" t="s">
        <v>13</v>
      </c>
      <c r="I327" s="1">
        <v>77800</v>
      </c>
      <c r="J327" s="1">
        <v>0</v>
      </c>
      <c r="K327" s="1">
        <f t="shared" si="0"/>
        <v>77800</v>
      </c>
    </row>
    <row r="328" spans="1:11" ht="75" customHeight="1" x14ac:dyDescent="0.25">
      <c r="A328" s="8">
        <v>2021</v>
      </c>
      <c r="B328" s="20" t="s">
        <v>273</v>
      </c>
      <c r="C328" s="23">
        <v>44459</v>
      </c>
      <c r="D328" s="9">
        <v>8811848701</v>
      </c>
      <c r="E328" s="14" t="s">
        <v>1363</v>
      </c>
      <c r="F328" s="13" t="s">
        <v>923</v>
      </c>
      <c r="G328" s="8" t="s">
        <v>924</v>
      </c>
      <c r="H328" s="13" t="s">
        <v>13</v>
      </c>
      <c r="I328" s="1">
        <v>47500</v>
      </c>
      <c r="J328" s="1">
        <v>0</v>
      </c>
      <c r="K328" s="1">
        <f t="shared" si="0"/>
        <v>47500</v>
      </c>
    </row>
    <row r="329" spans="1:11" ht="75" customHeight="1" x14ac:dyDescent="0.25">
      <c r="A329" s="8">
        <v>2021</v>
      </c>
      <c r="B329" s="20" t="s">
        <v>1364</v>
      </c>
      <c r="C329" s="23">
        <v>44392</v>
      </c>
      <c r="D329" s="9" t="s">
        <v>1365</v>
      </c>
      <c r="E329" s="14" t="s">
        <v>1366</v>
      </c>
      <c r="F329" s="13" t="s">
        <v>127</v>
      </c>
      <c r="G329" s="20" t="s">
        <v>128</v>
      </c>
      <c r="H329" s="13" t="s">
        <v>13</v>
      </c>
      <c r="I329" s="1">
        <v>26001.599999999999</v>
      </c>
      <c r="J329" s="1">
        <v>3150</v>
      </c>
      <c r="K329" s="1">
        <f t="shared" si="0"/>
        <v>22851.599999999999</v>
      </c>
    </row>
    <row r="330" spans="1:11" ht="75" customHeight="1" x14ac:dyDescent="0.25">
      <c r="A330" s="8">
        <v>2021</v>
      </c>
      <c r="B330" s="20" t="s">
        <v>1367</v>
      </c>
      <c r="C330" s="23">
        <v>44376</v>
      </c>
      <c r="D330" s="9" t="s">
        <v>1368</v>
      </c>
      <c r="E330" s="14" t="s">
        <v>1369</v>
      </c>
      <c r="F330" s="13" t="s">
        <v>1359</v>
      </c>
      <c r="G330" s="20" t="s">
        <v>117</v>
      </c>
      <c r="H330" s="13" t="s">
        <v>13</v>
      </c>
      <c r="I330" s="1">
        <v>148977.35999999999</v>
      </c>
      <c r="J330" s="1">
        <v>49659.12</v>
      </c>
      <c r="K330" s="1">
        <f t="shared" si="0"/>
        <v>99318.239999999991</v>
      </c>
    </row>
    <row r="331" spans="1:11" ht="75" customHeight="1" x14ac:dyDescent="0.25">
      <c r="A331" s="8">
        <v>2021</v>
      </c>
      <c r="B331" s="20" t="s">
        <v>1370</v>
      </c>
      <c r="C331" s="23">
        <v>44424</v>
      </c>
      <c r="D331" s="9" t="s">
        <v>1371</v>
      </c>
      <c r="E331" s="14" t="s">
        <v>1372</v>
      </c>
      <c r="F331" s="13" t="s">
        <v>267</v>
      </c>
      <c r="G331" s="20" t="s">
        <v>268</v>
      </c>
      <c r="H331" s="13" t="s">
        <v>13</v>
      </c>
      <c r="I331" s="1">
        <v>8495.4</v>
      </c>
      <c r="J331" s="1">
        <v>1930</v>
      </c>
      <c r="K331" s="1">
        <f t="shared" ref="K331:K394" si="1">I331-J331</f>
        <v>6565.4</v>
      </c>
    </row>
    <row r="332" spans="1:11" ht="75" customHeight="1" x14ac:dyDescent="0.25">
      <c r="A332" s="8">
        <v>2021</v>
      </c>
      <c r="B332" s="20" t="s">
        <v>1373</v>
      </c>
      <c r="C332" s="23">
        <v>44508</v>
      </c>
      <c r="D332" s="9" t="s">
        <v>1374</v>
      </c>
      <c r="E332" s="14" t="s">
        <v>1375</v>
      </c>
      <c r="F332" s="13" t="s">
        <v>114</v>
      </c>
      <c r="G332" s="20" t="s">
        <v>115</v>
      </c>
      <c r="H332" s="13" t="s">
        <v>13</v>
      </c>
      <c r="I332" s="1">
        <v>120076.85</v>
      </c>
      <c r="J332" s="1">
        <v>0</v>
      </c>
      <c r="K332" s="1">
        <f t="shared" si="1"/>
        <v>120076.85</v>
      </c>
    </row>
    <row r="333" spans="1:11" ht="75" customHeight="1" x14ac:dyDescent="0.25">
      <c r="A333" s="8">
        <v>2021</v>
      </c>
      <c r="B333" s="20" t="s">
        <v>1376</v>
      </c>
      <c r="C333" s="23">
        <v>44452</v>
      </c>
      <c r="D333" s="9" t="s">
        <v>1377</v>
      </c>
      <c r="E333" s="14" t="s">
        <v>1378</v>
      </c>
      <c r="F333" s="13" t="s">
        <v>674</v>
      </c>
      <c r="G333" s="20" t="s">
        <v>675</v>
      </c>
      <c r="H333" s="13" t="s">
        <v>13</v>
      </c>
      <c r="I333" s="1">
        <v>19000</v>
      </c>
      <c r="J333" s="1">
        <v>19000</v>
      </c>
      <c r="K333" s="1">
        <f t="shared" si="1"/>
        <v>0</v>
      </c>
    </row>
    <row r="334" spans="1:11" ht="75" customHeight="1" x14ac:dyDescent="0.25">
      <c r="A334" s="8">
        <v>2021</v>
      </c>
      <c r="B334" s="20" t="s">
        <v>1379</v>
      </c>
      <c r="C334" s="23">
        <v>44467</v>
      </c>
      <c r="D334" s="8" t="s">
        <v>1380</v>
      </c>
      <c r="E334" s="14" t="s">
        <v>1381</v>
      </c>
      <c r="F334" s="13" t="s">
        <v>979</v>
      </c>
      <c r="G334" s="20" t="s">
        <v>980</v>
      </c>
      <c r="H334" s="13" t="s">
        <v>13</v>
      </c>
      <c r="I334" s="17">
        <v>8000</v>
      </c>
      <c r="J334" s="1">
        <v>4800</v>
      </c>
      <c r="K334" s="1">
        <f t="shared" si="1"/>
        <v>3200</v>
      </c>
    </row>
    <row r="335" spans="1:11" ht="75" customHeight="1" x14ac:dyDescent="0.25">
      <c r="A335" s="8">
        <v>2021</v>
      </c>
      <c r="B335" s="20" t="s">
        <v>266</v>
      </c>
      <c r="C335" s="23">
        <v>44414</v>
      </c>
      <c r="D335" s="9" t="s">
        <v>1382</v>
      </c>
      <c r="E335" s="14" t="s">
        <v>1383</v>
      </c>
      <c r="F335" s="13" t="s">
        <v>218</v>
      </c>
      <c r="G335" s="20" t="s">
        <v>219</v>
      </c>
      <c r="H335" s="13" t="s">
        <v>13</v>
      </c>
      <c r="I335" s="1">
        <v>10950</v>
      </c>
      <c r="J335" s="1">
        <v>10950</v>
      </c>
      <c r="K335" s="1">
        <f t="shared" si="1"/>
        <v>0</v>
      </c>
    </row>
    <row r="336" spans="1:11" ht="75" customHeight="1" x14ac:dyDescent="0.25">
      <c r="A336" s="8">
        <v>2021</v>
      </c>
      <c r="B336" s="20" t="s">
        <v>1384</v>
      </c>
      <c r="C336" s="23">
        <v>44406</v>
      </c>
      <c r="D336" s="9" t="s">
        <v>1385</v>
      </c>
      <c r="E336" s="14" t="s">
        <v>1386</v>
      </c>
      <c r="F336" s="13" t="s">
        <v>276</v>
      </c>
      <c r="G336" s="20" t="s">
        <v>277</v>
      </c>
      <c r="H336" s="13" t="s">
        <v>13</v>
      </c>
      <c r="I336" s="1">
        <v>5119</v>
      </c>
      <c r="J336" s="1">
        <v>0</v>
      </c>
      <c r="K336" s="1">
        <f t="shared" si="1"/>
        <v>5119</v>
      </c>
    </row>
    <row r="337" spans="1:11" ht="75" customHeight="1" x14ac:dyDescent="0.25">
      <c r="A337" s="8">
        <v>2021</v>
      </c>
      <c r="B337" s="20" t="s">
        <v>1387</v>
      </c>
      <c r="C337" s="23">
        <v>44445</v>
      </c>
      <c r="D337" s="9" t="s">
        <v>1388</v>
      </c>
      <c r="E337" s="14" t="s">
        <v>1389</v>
      </c>
      <c r="F337" s="13" t="s">
        <v>462</v>
      </c>
      <c r="G337" s="20" t="s">
        <v>463</v>
      </c>
      <c r="H337" s="13" t="s">
        <v>13</v>
      </c>
      <c r="I337" s="1">
        <v>15000</v>
      </c>
      <c r="J337" s="1">
        <v>5050</v>
      </c>
      <c r="K337" s="1">
        <f t="shared" si="1"/>
        <v>9950</v>
      </c>
    </row>
    <row r="338" spans="1:11" ht="75" customHeight="1" x14ac:dyDescent="0.25">
      <c r="A338" s="8">
        <v>2021</v>
      </c>
      <c r="B338" s="20" t="s">
        <v>1390</v>
      </c>
      <c r="C338" s="23">
        <v>44418</v>
      </c>
      <c r="D338" s="9" t="s">
        <v>1391</v>
      </c>
      <c r="E338" s="14" t="s">
        <v>1392</v>
      </c>
      <c r="F338" s="13" t="s">
        <v>83</v>
      </c>
      <c r="G338" s="54" t="s">
        <v>84</v>
      </c>
      <c r="H338" s="13" t="s">
        <v>13</v>
      </c>
      <c r="I338" s="1">
        <v>1690</v>
      </c>
      <c r="J338" s="1">
        <v>1690</v>
      </c>
      <c r="K338" s="1">
        <f t="shared" si="1"/>
        <v>0</v>
      </c>
    </row>
    <row r="339" spans="1:11" ht="75" customHeight="1" x14ac:dyDescent="0.25">
      <c r="A339" s="8">
        <v>2021</v>
      </c>
      <c r="B339" s="20" t="s">
        <v>1393</v>
      </c>
      <c r="C339" s="23">
        <v>44453</v>
      </c>
      <c r="D339" s="9" t="s">
        <v>1394</v>
      </c>
      <c r="E339" s="14" t="s">
        <v>1395</v>
      </c>
      <c r="F339" s="13" t="s">
        <v>1396</v>
      </c>
      <c r="G339" s="54" t="s">
        <v>1397</v>
      </c>
      <c r="H339" s="13" t="s">
        <v>13</v>
      </c>
      <c r="I339" s="1">
        <v>24150</v>
      </c>
      <c r="J339" s="1">
        <v>0</v>
      </c>
      <c r="K339" s="1">
        <f t="shared" si="1"/>
        <v>24150</v>
      </c>
    </row>
    <row r="340" spans="1:11" ht="75" customHeight="1" x14ac:dyDescent="0.25">
      <c r="A340" s="8">
        <v>2021</v>
      </c>
      <c r="B340" s="20" t="s">
        <v>1398</v>
      </c>
      <c r="C340" s="23">
        <v>44453</v>
      </c>
      <c r="D340" s="9" t="s">
        <v>1399</v>
      </c>
      <c r="E340" s="14" t="s">
        <v>1400</v>
      </c>
      <c r="F340" s="13" t="s">
        <v>194</v>
      </c>
      <c r="G340" s="54" t="s">
        <v>195</v>
      </c>
      <c r="H340" s="13" t="s">
        <v>13</v>
      </c>
      <c r="I340" s="1">
        <v>1483.92</v>
      </c>
      <c r="J340" s="1">
        <v>1483.92</v>
      </c>
      <c r="K340" s="1">
        <f t="shared" si="1"/>
        <v>0</v>
      </c>
    </row>
    <row r="341" spans="1:11" ht="75" customHeight="1" x14ac:dyDescent="0.25">
      <c r="A341" s="8">
        <v>2021</v>
      </c>
      <c r="B341" s="20" t="s">
        <v>271</v>
      </c>
      <c r="C341" s="23">
        <v>44453</v>
      </c>
      <c r="D341" s="9" t="s">
        <v>1401</v>
      </c>
      <c r="E341" s="14" t="s">
        <v>1402</v>
      </c>
      <c r="F341" s="13" t="s">
        <v>146</v>
      </c>
      <c r="G341" s="54" t="s">
        <v>147</v>
      </c>
      <c r="H341" s="13" t="s">
        <v>13</v>
      </c>
      <c r="I341" s="1">
        <v>8980</v>
      </c>
      <c r="J341" s="1">
        <v>0</v>
      </c>
      <c r="K341" s="1">
        <f t="shared" si="1"/>
        <v>8980</v>
      </c>
    </row>
    <row r="342" spans="1:11" ht="75" customHeight="1" x14ac:dyDescent="0.25">
      <c r="A342" s="8">
        <v>2021</v>
      </c>
      <c r="B342" s="20" t="s">
        <v>1403</v>
      </c>
      <c r="C342" s="23">
        <v>44435</v>
      </c>
      <c r="D342" s="9" t="s">
        <v>1404</v>
      </c>
      <c r="E342" s="14" t="s">
        <v>1405</v>
      </c>
      <c r="F342" s="13" t="s">
        <v>101</v>
      </c>
      <c r="G342" s="54" t="s">
        <v>102</v>
      </c>
      <c r="H342" s="13" t="s">
        <v>13</v>
      </c>
      <c r="I342" s="1">
        <v>8000</v>
      </c>
      <c r="J342" s="1">
        <v>8000</v>
      </c>
      <c r="K342" s="1">
        <f t="shared" si="1"/>
        <v>0</v>
      </c>
    </row>
    <row r="343" spans="1:11" ht="75" customHeight="1" x14ac:dyDescent="0.25">
      <c r="A343" s="8">
        <v>2021</v>
      </c>
      <c r="B343" s="8" t="s">
        <v>1406</v>
      </c>
      <c r="C343" s="21">
        <v>44560</v>
      </c>
      <c r="D343" s="9" t="s">
        <v>1407</v>
      </c>
      <c r="E343" s="14" t="s">
        <v>1408</v>
      </c>
      <c r="F343" s="13" t="s">
        <v>50</v>
      </c>
      <c r="G343" s="54" t="s">
        <v>51</v>
      </c>
      <c r="H343" s="13" t="s">
        <v>13</v>
      </c>
      <c r="I343" s="1">
        <v>20050</v>
      </c>
      <c r="J343" s="1">
        <v>0</v>
      </c>
      <c r="K343" s="1">
        <f t="shared" si="1"/>
        <v>20050</v>
      </c>
    </row>
    <row r="344" spans="1:11" ht="75" customHeight="1" x14ac:dyDescent="0.25">
      <c r="A344" s="8">
        <v>2021</v>
      </c>
      <c r="B344" s="20" t="s">
        <v>1409</v>
      </c>
      <c r="C344" s="23">
        <v>44431</v>
      </c>
      <c r="D344" s="9" t="s">
        <v>1410</v>
      </c>
      <c r="E344" s="14" t="s">
        <v>1411</v>
      </c>
      <c r="F344" s="13" t="s">
        <v>87</v>
      </c>
      <c r="G344" s="54" t="s">
        <v>264</v>
      </c>
      <c r="H344" s="13" t="s">
        <v>13</v>
      </c>
      <c r="I344" s="1">
        <v>1930</v>
      </c>
      <c r="J344" s="1">
        <v>1930</v>
      </c>
      <c r="K344" s="1">
        <f t="shared" si="1"/>
        <v>0</v>
      </c>
    </row>
    <row r="345" spans="1:11" ht="75" customHeight="1" x14ac:dyDescent="0.25">
      <c r="A345" s="8">
        <v>2021</v>
      </c>
      <c r="B345" s="8" t="s">
        <v>1412</v>
      </c>
      <c r="C345" s="21">
        <v>44559</v>
      </c>
      <c r="D345" s="21" t="s">
        <v>1413</v>
      </c>
      <c r="E345" s="14" t="s">
        <v>1414</v>
      </c>
      <c r="F345" s="13" t="s">
        <v>98</v>
      </c>
      <c r="G345" s="54" t="s">
        <v>99</v>
      </c>
      <c r="H345" s="13" t="s">
        <v>13</v>
      </c>
      <c r="I345" s="1">
        <v>114800</v>
      </c>
      <c r="J345" s="1">
        <v>0</v>
      </c>
      <c r="K345" s="1">
        <f t="shared" si="1"/>
        <v>114800</v>
      </c>
    </row>
    <row r="346" spans="1:11" ht="75" customHeight="1" x14ac:dyDescent="0.25">
      <c r="A346" s="8">
        <v>2021</v>
      </c>
      <c r="B346" s="8" t="s">
        <v>1415</v>
      </c>
      <c r="C346" s="21">
        <v>44435</v>
      </c>
      <c r="D346" s="9" t="s">
        <v>1416</v>
      </c>
      <c r="E346" s="14" t="s">
        <v>1417</v>
      </c>
      <c r="F346" s="13"/>
      <c r="G346" s="8" t="s">
        <v>254</v>
      </c>
      <c r="H346" s="13" t="s">
        <v>13</v>
      </c>
      <c r="I346" s="1">
        <v>4680.74</v>
      </c>
      <c r="J346" s="1">
        <v>4680.74</v>
      </c>
      <c r="K346" s="1">
        <f t="shared" si="1"/>
        <v>0</v>
      </c>
    </row>
    <row r="347" spans="1:11" ht="75" customHeight="1" x14ac:dyDescent="0.25">
      <c r="A347" s="8">
        <v>2021</v>
      </c>
      <c r="B347" s="8" t="s">
        <v>191</v>
      </c>
      <c r="C347" s="21">
        <v>44447</v>
      </c>
      <c r="D347" s="9" t="s">
        <v>1418</v>
      </c>
      <c r="E347" s="14" t="s">
        <v>1419</v>
      </c>
      <c r="F347" s="13" t="s">
        <v>116</v>
      </c>
      <c r="G347" s="54" t="s">
        <v>117</v>
      </c>
      <c r="H347" s="13" t="s">
        <v>13</v>
      </c>
      <c r="I347" s="1">
        <v>90291.26</v>
      </c>
      <c r="J347" s="1">
        <v>0</v>
      </c>
      <c r="K347" s="1">
        <f t="shared" si="1"/>
        <v>90291.26</v>
      </c>
    </row>
    <row r="348" spans="1:11" ht="75" customHeight="1" x14ac:dyDescent="0.25">
      <c r="A348" s="8">
        <v>2021</v>
      </c>
      <c r="B348" s="8" t="s">
        <v>1420</v>
      </c>
      <c r="C348" s="21">
        <v>44452</v>
      </c>
      <c r="D348" s="9" t="s">
        <v>1421</v>
      </c>
      <c r="E348" s="14" t="s">
        <v>1422</v>
      </c>
      <c r="F348" s="13" t="s">
        <v>83</v>
      </c>
      <c r="G348" s="8" t="s">
        <v>84</v>
      </c>
      <c r="H348" s="13" t="s">
        <v>13</v>
      </c>
      <c r="I348" s="1">
        <v>370</v>
      </c>
      <c r="J348" s="1">
        <v>370</v>
      </c>
      <c r="K348" s="1">
        <f t="shared" si="1"/>
        <v>0</v>
      </c>
    </row>
    <row r="349" spans="1:11" ht="75" customHeight="1" x14ac:dyDescent="0.25">
      <c r="A349" s="8">
        <v>2021</v>
      </c>
      <c r="B349" s="8" t="s">
        <v>720</v>
      </c>
      <c r="C349" s="21">
        <v>44468</v>
      </c>
      <c r="D349" s="9" t="s">
        <v>1423</v>
      </c>
      <c r="E349" s="14" t="s">
        <v>1424</v>
      </c>
      <c r="F349" s="13" t="s">
        <v>184</v>
      </c>
      <c r="G349" s="8" t="s">
        <v>1425</v>
      </c>
      <c r="H349" s="13" t="s">
        <v>13</v>
      </c>
      <c r="I349" s="1">
        <v>10140</v>
      </c>
      <c r="J349" s="1">
        <v>0</v>
      </c>
      <c r="K349" s="1">
        <f t="shared" si="1"/>
        <v>10140</v>
      </c>
    </row>
    <row r="350" spans="1:11" ht="75" customHeight="1" x14ac:dyDescent="0.25">
      <c r="A350" s="8">
        <v>2021</v>
      </c>
      <c r="B350" s="8" t="s">
        <v>265</v>
      </c>
      <c r="C350" s="21">
        <v>44459</v>
      </c>
      <c r="D350" s="9" t="s">
        <v>1426</v>
      </c>
      <c r="E350" s="14" t="s">
        <v>1427</v>
      </c>
      <c r="F350" s="13" t="s">
        <v>152</v>
      </c>
      <c r="G350" s="54" t="s">
        <v>24</v>
      </c>
      <c r="H350" s="13" t="s">
        <v>13</v>
      </c>
      <c r="I350" s="1">
        <v>1872</v>
      </c>
      <c r="J350" s="1">
        <v>0</v>
      </c>
      <c r="K350" s="1">
        <f t="shared" si="1"/>
        <v>1872</v>
      </c>
    </row>
    <row r="351" spans="1:11" ht="75" customHeight="1" x14ac:dyDescent="0.25">
      <c r="A351" s="8">
        <v>2021</v>
      </c>
      <c r="B351" s="8" t="s">
        <v>1428</v>
      </c>
      <c r="C351" s="21">
        <v>44517</v>
      </c>
      <c r="D351" s="9" t="s">
        <v>1429</v>
      </c>
      <c r="E351" s="14" t="s">
        <v>1430</v>
      </c>
      <c r="F351" s="13" t="s">
        <v>183</v>
      </c>
      <c r="G351" s="8" t="s">
        <v>1431</v>
      </c>
      <c r="H351" s="13" t="s">
        <v>13</v>
      </c>
      <c r="I351" s="1">
        <v>5000</v>
      </c>
      <c r="J351" s="1">
        <v>0</v>
      </c>
      <c r="K351" s="1">
        <f t="shared" si="1"/>
        <v>5000</v>
      </c>
    </row>
    <row r="352" spans="1:11" ht="75" customHeight="1" x14ac:dyDescent="0.25">
      <c r="A352" s="8">
        <v>2021</v>
      </c>
      <c r="B352" s="8" t="s">
        <v>1432</v>
      </c>
      <c r="C352" s="21">
        <v>44467</v>
      </c>
      <c r="D352" s="9" t="s">
        <v>1433</v>
      </c>
      <c r="E352" s="14" t="s">
        <v>1434</v>
      </c>
      <c r="F352" s="13" t="s">
        <v>220</v>
      </c>
      <c r="G352" s="54" t="s">
        <v>221</v>
      </c>
      <c r="H352" s="13" t="s">
        <v>13</v>
      </c>
      <c r="I352" s="1">
        <v>46586.13</v>
      </c>
      <c r="J352" s="1">
        <v>0</v>
      </c>
      <c r="K352" s="1">
        <f t="shared" si="1"/>
        <v>46586.13</v>
      </c>
    </row>
    <row r="353" spans="1:11" ht="75" customHeight="1" x14ac:dyDescent="0.25">
      <c r="A353" s="8">
        <v>2021</v>
      </c>
      <c r="B353" s="8" t="s">
        <v>1435</v>
      </c>
      <c r="C353" s="21">
        <v>44474</v>
      </c>
      <c r="D353" s="9" t="s">
        <v>1436</v>
      </c>
      <c r="E353" s="14" t="s">
        <v>1437</v>
      </c>
      <c r="F353" s="13" t="s">
        <v>171</v>
      </c>
      <c r="G353" s="8" t="s">
        <v>172</v>
      </c>
      <c r="H353" s="13" t="s">
        <v>13</v>
      </c>
      <c r="I353" s="1">
        <v>33600</v>
      </c>
      <c r="J353" s="1">
        <v>0</v>
      </c>
      <c r="K353" s="1">
        <f t="shared" si="1"/>
        <v>33600</v>
      </c>
    </row>
    <row r="354" spans="1:11" ht="75" customHeight="1" x14ac:dyDescent="0.25">
      <c r="A354" s="8">
        <v>2021</v>
      </c>
      <c r="B354" s="8" t="s">
        <v>1438</v>
      </c>
      <c r="C354" s="21">
        <v>44467</v>
      </c>
      <c r="D354" s="9" t="s">
        <v>1439</v>
      </c>
      <c r="E354" s="14" t="s">
        <v>1440</v>
      </c>
      <c r="F354" s="13" t="s">
        <v>125</v>
      </c>
      <c r="G354" s="54" t="s">
        <v>126</v>
      </c>
      <c r="H354" s="13" t="s">
        <v>13</v>
      </c>
      <c r="I354" s="1">
        <v>2000</v>
      </c>
      <c r="J354" s="1">
        <v>0</v>
      </c>
      <c r="K354" s="1">
        <f t="shared" si="1"/>
        <v>2000</v>
      </c>
    </row>
    <row r="355" spans="1:11" ht="75" customHeight="1" x14ac:dyDescent="0.25">
      <c r="A355" s="8">
        <v>2021</v>
      </c>
      <c r="B355" s="8" t="s">
        <v>1441</v>
      </c>
      <c r="C355" s="21">
        <v>44502</v>
      </c>
      <c r="D355" s="9">
        <v>8909801860</v>
      </c>
      <c r="E355" s="14" t="s">
        <v>1442</v>
      </c>
      <c r="F355" s="13" t="s">
        <v>1443</v>
      </c>
      <c r="G355" s="8" t="s">
        <v>1444</v>
      </c>
      <c r="H355" s="13" t="s">
        <v>13</v>
      </c>
      <c r="I355" s="1">
        <v>39000</v>
      </c>
      <c r="J355" s="1">
        <v>0</v>
      </c>
      <c r="K355" s="1">
        <f t="shared" si="1"/>
        <v>39000</v>
      </c>
    </row>
    <row r="356" spans="1:11" ht="75" customHeight="1" x14ac:dyDescent="0.25">
      <c r="A356" s="8">
        <v>2021</v>
      </c>
      <c r="B356" s="8" t="s">
        <v>1445</v>
      </c>
      <c r="C356" s="21">
        <v>44502</v>
      </c>
      <c r="D356" s="9" t="s">
        <v>1446</v>
      </c>
      <c r="E356" s="14" t="s">
        <v>1447</v>
      </c>
      <c r="F356" s="13" t="s">
        <v>1443</v>
      </c>
      <c r="G356" s="8" t="s">
        <v>1444</v>
      </c>
      <c r="H356" s="13" t="s">
        <v>13</v>
      </c>
      <c r="I356" s="1">
        <v>34000</v>
      </c>
      <c r="J356" s="1">
        <v>0</v>
      </c>
      <c r="K356" s="1">
        <f t="shared" si="1"/>
        <v>34000</v>
      </c>
    </row>
    <row r="357" spans="1:11" ht="75" customHeight="1" x14ac:dyDescent="0.25">
      <c r="A357" s="8">
        <v>2021</v>
      </c>
      <c r="B357" s="8" t="s">
        <v>280</v>
      </c>
      <c r="C357" s="21">
        <v>44502</v>
      </c>
      <c r="D357" s="9" t="s">
        <v>1448</v>
      </c>
      <c r="E357" s="14" t="s">
        <v>1449</v>
      </c>
      <c r="F357" s="13" t="s">
        <v>1450</v>
      </c>
      <c r="G357" s="8" t="s">
        <v>1451</v>
      </c>
      <c r="H357" s="13" t="s">
        <v>13</v>
      </c>
      <c r="I357" s="1">
        <v>20400</v>
      </c>
      <c r="J357" s="1">
        <v>0</v>
      </c>
      <c r="K357" s="1">
        <f t="shared" si="1"/>
        <v>20400</v>
      </c>
    </row>
    <row r="358" spans="1:11" ht="75" customHeight="1" x14ac:dyDescent="0.25">
      <c r="A358" s="8">
        <v>2021</v>
      </c>
      <c r="B358" s="8" t="s">
        <v>1452</v>
      </c>
      <c r="C358" s="21">
        <v>44508</v>
      </c>
      <c r="D358" s="9">
        <v>8915224395</v>
      </c>
      <c r="E358" s="14" t="s">
        <v>1453</v>
      </c>
      <c r="F358" s="13" t="s">
        <v>33</v>
      </c>
      <c r="G358" s="8" t="s">
        <v>34</v>
      </c>
      <c r="H358" s="13" t="s">
        <v>13</v>
      </c>
      <c r="I358" s="1">
        <v>89250</v>
      </c>
      <c r="J358" s="1">
        <v>0</v>
      </c>
      <c r="K358" s="1">
        <f t="shared" si="1"/>
        <v>89250</v>
      </c>
    </row>
    <row r="359" spans="1:11" ht="75" customHeight="1" x14ac:dyDescent="0.25">
      <c r="A359" s="8">
        <v>2021</v>
      </c>
      <c r="B359" s="8" t="s">
        <v>279</v>
      </c>
      <c r="C359" s="21">
        <v>44488</v>
      </c>
      <c r="D359" s="9" t="s">
        <v>1454</v>
      </c>
      <c r="E359" s="14" t="s">
        <v>1455</v>
      </c>
      <c r="F359" s="13" t="s">
        <v>1456</v>
      </c>
      <c r="G359" s="8" t="s">
        <v>1457</v>
      </c>
      <c r="H359" s="13" t="s">
        <v>13</v>
      </c>
      <c r="I359" s="1">
        <v>1658</v>
      </c>
      <c r="J359" s="1">
        <v>0</v>
      </c>
      <c r="K359" s="1">
        <f t="shared" si="1"/>
        <v>1658</v>
      </c>
    </row>
    <row r="360" spans="1:11" ht="75" customHeight="1" x14ac:dyDescent="0.25">
      <c r="A360" s="8">
        <v>2021</v>
      </c>
      <c r="B360" s="8" t="s">
        <v>1458</v>
      </c>
      <c r="C360" s="21">
        <v>44470</v>
      </c>
      <c r="D360" s="9" t="s">
        <v>1459</v>
      </c>
      <c r="E360" s="14" t="s">
        <v>1460</v>
      </c>
      <c r="F360" s="13" t="s">
        <v>83</v>
      </c>
      <c r="G360" s="8" t="s">
        <v>84</v>
      </c>
      <c r="H360" s="13" t="s">
        <v>13</v>
      </c>
      <c r="I360" s="1">
        <v>210</v>
      </c>
      <c r="J360" s="1">
        <v>210</v>
      </c>
      <c r="K360" s="1">
        <f t="shared" si="1"/>
        <v>0</v>
      </c>
    </row>
    <row r="361" spans="1:11" ht="75" customHeight="1" x14ac:dyDescent="0.25">
      <c r="A361" s="8">
        <v>2021</v>
      </c>
      <c r="B361" s="8" t="s">
        <v>782</v>
      </c>
      <c r="C361" s="21">
        <v>44503</v>
      </c>
      <c r="D361" s="9" t="s">
        <v>1461</v>
      </c>
      <c r="E361" s="14" t="s">
        <v>1462</v>
      </c>
      <c r="F361" s="13" t="s">
        <v>286</v>
      </c>
      <c r="G361" s="8" t="s">
        <v>287</v>
      </c>
      <c r="H361" s="13" t="s">
        <v>13</v>
      </c>
      <c r="I361" s="1">
        <v>4000</v>
      </c>
      <c r="J361" s="1">
        <v>0</v>
      </c>
      <c r="K361" s="1">
        <f t="shared" si="1"/>
        <v>4000</v>
      </c>
    </row>
    <row r="362" spans="1:11" ht="75" customHeight="1" x14ac:dyDescent="0.25">
      <c r="A362" s="8">
        <v>2021</v>
      </c>
      <c r="B362" s="8" t="s">
        <v>1463</v>
      </c>
      <c r="C362" s="21">
        <v>44515</v>
      </c>
      <c r="D362" s="9" t="s">
        <v>1464</v>
      </c>
      <c r="E362" s="14" t="s">
        <v>1465</v>
      </c>
      <c r="F362" s="13" t="s">
        <v>143</v>
      </c>
      <c r="G362" s="8" t="s">
        <v>144</v>
      </c>
      <c r="H362" s="13" t="s">
        <v>13</v>
      </c>
      <c r="I362" s="1">
        <v>46328.33</v>
      </c>
      <c r="J362" s="1">
        <v>0</v>
      </c>
      <c r="K362" s="1">
        <f t="shared" si="1"/>
        <v>46328.33</v>
      </c>
    </row>
    <row r="363" spans="1:11" ht="75" customHeight="1" x14ac:dyDescent="0.25">
      <c r="A363" s="8">
        <v>2021</v>
      </c>
      <c r="B363" s="8" t="s">
        <v>1466</v>
      </c>
      <c r="C363" s="21">
        <v>44502</v>
      </c>
      <c r="D363" s="9" t="s">
        <v>1467</v>
      </c>
      <c r="E363" s="14" t="s">
        <v>1468</v>
      </c>
      <c r="F363" s="13" t="s">
        <v>923</v>
      </c>
      <c r="G363" s="8" t="s">
        <v>924</v>
      </c>
      <c r="H363" s="13" t="s">
        <v>13</v>
      </c>
      <c r="I363" s="1">
        <v>131305.62</v>
      </c>
      <c r="J363" s="1">
        <v>0</v>
      </c>
      <c r="K363" s="1">
        <f t="shared" si="1"/>
        <v>131305.62</v>
      </c>
    </row>
    <row r="364" spans="1:11" ht="75" customHeight="1" x14ac:dyDescent="0.25">
      <c r="A364" s="8">
        <v>2021</v>
      </c>
      <c r="B364" s="8" t="s">
        <v>1469</v>
      </c>
      <c r="C364" s="21">
        <v>44519</v>
      </c>
      <c r="D364" s="9" t="s">
        <v>1470</v>
      </c>
      <c r="E364" s="14" t="s">
        <v>918</v>
      </c>
      <c r="F364" s="13"/>
      <c r="G364" s="8" t="s">
        <v>919</v>
      </c>
      <c r="H364" s="13" t="s">
        <v>13</v>
      </c>
      <c r="I364" s="1">
        <v>99</v>
      </c>
      <c r="J364" s="1">
        <v>0</v>
      </c>
      <c r="K364" s="1">
        <f t="shared" si="1"/>
        <v>99</v>
      </c>
    </row>
    <row r="365" spans="1:11" ht="75" customHeight="1" x14ac:dyDescent="0.25">
      <c r="A365" s="8">
        <v>2021</v>
      </c>
      <c r="B365" s="9" t="s">
        <v>1471</v>
      </c>
      <c r="C365" s="22">
        <v>44561</v>
      </c>
      <c r="D365" s="9" t="s">
        <v>1472</v>
      </c>
      <c r="E365" s="14" t="s">
        <v>1473</v>
      </c>
      <c r="F365" s="13" t="s">
        <v>58</v>
      </c>
      <c r="G365" s="8" t="s">
        <v>59</v>
      </c>
      <c r="H365" s="13" t="s">
        <v>13</v>
      </c>
      <c r="I365" s="1">
        <v>16500</v>
      </c>
      <c r="J365" s="1">
        <v>0</v>
      </c>
      <c r="K365" s="1">
        <f t="shared" si="1"/>
        <v>16500</v>
      </c>
    </row>
    <row r="366" spans="1:11" ht="75" customHeight="1" x14ac:dyDescent="0.25">
      <c r="A366" s="8">
        <v>2021</v>
      </c>
      <c r="B366" s="8" t="s">
        <v>1474</v>
      </c>
      <c r="C366" s="21">
        <v>44502</v>
      </c>
      <c r="D366" s="9" t="s">
        <v>1475</v>
      </c>
      <c r="E366" s="14" t="s">
        <v>1476</v>
      </c>
      <c r="F366" s="13" t="s">
        <v>763</v>
      </c>
      <c r="G366" s="8" t="s">
        <v>764</v>
      </c>
      <c r="H366" s="13" t="s">
        <v>13</v>
      </c>
      <c r="I366" s="1">
        <v>24490</v>
      </c>
      <c r="J366" s="1">
        <v>0</v>
      </c>
      <c r="K366" s="1">
        <f t="shared" si="1"/>
        <v>24490</v>
      </c>
    </row>
    <row r="367" spans="1:11" ht="75" customHeight="1" x14ac:dyDescent="0.25">
      <c r="A367" s="8">
        <v>2021</v>
      </c>
      <c r="B367" s="8" t="s">
        <v>1477</v>
      </c>
      <c r="C367" s="21">
        <v>44502</v>
      </c>
      <c r="D367" s="9" t="s">
        <v>1478</v>
      </c>
      <c r="E367" s="14" t="s">
        <v>1479</v>
      </c>
      <c r="F367" s="13" t="s">
        <v>164</v>
      </c>
      <c r="G367" s="8" t="s">
        <v>839</v>
      </c>
      <c r="H367" s="13" t="s">
        <v>13</v>
      </c>
      <c r="I367" s="1">
        <v>19450</v>
      </c>
      <c r="J367" s="1">
        <v>0</v>
      </c>
      <c r="K367" s="1">
        <f t="shared" si="1"/>
        <v>19450</v>
      </c>
    </row>
    <row r="368" spans="1:11" ht="75" customHeight="1" x14ac:dyDescent="0.25">
      <c r="A368" s="8">
        <v>2021</v>
      </c>
      <c r="B368" s="8" t="s">
        <v>1480</v>
      </c>
      <c r="C368" s="21">
        <v>44503</v>
      </c>
      <c r="D368" s="9" t="s">
        <v>1481</v>
      </c>
      <c r="E368" s="14" t="s">
        <v>1482</v>
      </c>
      <c r="F368" s="13" t="s">
        <v>106</v>
      </c>
      <c r="G368" s="8" t="s">
        <v>107</v>
      </c>
      <c r="H368" s="13" t="s">
        <v>13</v>
      </c>
      <c r="I368" s="1">
        <v>25200</v>
      </c>
      <c r="J368" s="1">
        <v>0</v>
      </c>
      <c r="K368" s="1">
        <f t="shared" si="1"/>
        <v>25200</v>
      </c>
    </row>
    <row r="369" spans="1:11" ht="75" customHeight="1" x14ac:dyDescent="0.25">
      <c r="A369" s="8">
        <v>2021</v>
      </c>
      <c r="B369" s="8" t="s">
        <v>1483</v>
      </c>
      <c r="C369" s="21">
        <v>44508</v>
      </c>
      <c r="D369" s="20" t="s">
        <v>1668</v>
      </c>
      <c r="E369" s="14" t="s">
        <v>1484</v>
      </c>
      <c r="F369" s="13" t="s">
        <v>116</v>
      </c>
      <c r="G369" s="8" t="s">
        <v>117</v>
      </c>
      <c r="H369" s="13" t="s">
        <v>13</v>
      </c>
      <c r="I369" s="1">
        <v>64540</v>
      </c>
      <c r="J369" s="1">
        <v>0</v>
      </c>
      <c r="K369" s="1">
        <f t="shared" si="1"/>
        <v>64540</v>
      </c>
    </row>
    <row r="370" spans="1:11" ht="75" customHeight="1" x14ac:dyDescent="0.25">
      <c r="A370" s="8">
        <v>2021</v>
      </c>
      <c r="B370" s="8" t="s">
        <v>1485</v>
      </c>
      <c r="C370" s="21">
        <v>44560</v>
      </c>
      <c r="D370" s="7" t="s">
        <v>1486</v>
      </c>
      <c r="E370" s="14" t="s">
        <v>1487</v>
      </c>
      <c r="F370" s="13" t="s">
        <v>109</v>
      </c>
      <c r="G370" s="54" t="s">
        <v>110</v>
      </c>
      <c r="H370" s="13" t="s">
        <v>13</v>
      </c>
      <c r="I370" s="1">
        <v>9100</v>
      </c>
      <c r="J370" s="1">
        <v>0</v>
      </c>
      <c r="K370" s="1">
        <f t="shared" si="1"/>
        <v>9100</v>
      </c>
    </row>
    <row r="371" spans="1:11" ht="75" customHeight="1" x14ac:dyDescent="0.25">
      <c r="A371" s="8">
        <v>2021</v>
      </c>
      <c r="B371" s="8" t="s">
        <v>1488</v>
      </c>
      <c r="C371" s="21">
        <v>44515</v>
      </c>
      <c r="D371" s="9" t="s">
        <v>1489</v>
      </c>
      <c r="E371" s="14" t="s">
        <v>1490</v>
      </c>
      <c r="F371" s="18" t="s">
        <v>226</v>
      </c>
      <c r="G371" s="20" t="s">
        <v>227</v>
      </c>
      <c r="H371" s="13" t="s">
        <v>13</v>
      </c>
      <c r="I371" s="1">
        <v>4800</v>
      </c>
      <c r="J371" s="1">
        <v>0</v>
      </c>
      <c r="K371" s="1">
        <f t="shared" si="1"/>
        <v>4800</v>
      </c>
    </row>
    <row r="372" spans="1:11" ht="75" customHeight="1" x14ac:dyDescent="0.25">
      <c r="A372" s="8">
        <v>2021</v>
      </c>
      <c r="B372" s="8" t="s">
        <v>804</v>
      </c>
      <c r="C372" s="21">
        <v>44498</v>
      </c>
      <c r="D372" s="9" t="s">
        <v>1491</v>
      </c>
      <c r="E372" s="14" t="s">
        <v>1492</v>
      </c>
      <c r="F372" s="13" t="s">
        <v>1493</v>
      </c>
      <c r="G372" s="54" t="s">
        <v>1494</v>
      </c>
      <c r="H372" s="13" t="s">
        <v>13</v>
      </c>
      <c r="I372" s="1">
        <v>26000</v>
      </c>
      <c r="J372" s="1">
        <v>26000</v>
      </c>
      <c r="K372" s="1">
        <f t="shared" si="1"/>
        <v>0</v>
      </c>
    </row>
    <row r="373" spans="1:11" ht="75" customHeight="1" x14ac:dyDescent="0.25">
      <c r="A373" s="8">
        <v>2021</v>
      </c>
      <c r="B373" s="8" t="s">
        <v>1495</v>
      </c>
      <c r="C373" s="21">
        <v>44560</v>
      </c>
      <c r="D373" s="8" t="s">
        <v>1496</v>
      </c>
      <c r="E373" s="14" t="s">
        <v>1497</v>
      </c>
      <c r="F373" s="13" t="s">
        <v>18</v>
      </c>
      <c r="G373" s="54" t="s">
        <v>19</v>
      </c>
      <c r="H373" s="13" t="s">
        <v>13</v>
      </c>
      <c r="I373" s="17">
        <v>14742.37</v>
      </c>
      <c r="J373" s="17">
        <v>0</v>
      </c>
      <c r="K373" s="1">
        <f t="shared" si="1"/>
        <v>14742.37</v>
      </c>
    </row>
    <row r="374" spans="1:11" ht="75" customHeight="1" x14ac:dyDescent="0.25">
      <c r="A374" s="8">
        <v>2021</v>
      </c>
      <c r="B374" s="8" t="s">
        <v>208</v>
      </c>
      <c r="C374" s="21">
        <v>44524</v>
      </c>
      <c r="D374" s="9" t="s">
        <v>1498</v>
      </c>
      <c r="E374" s="14" t="s">
        <v>1499</v>
      </c>
      <c r="F374" s="13" t="s">
        <v>68</v>
      </c>
      <c r="G374" s="54" t="s">
        <v>69</v>
      </c>
      <c r="H374" s="13" t="s">
        <v>13</v>
      </c>
      <c r="I374" s="1">
        <v>14400</v>
      </c>
      <c r="J374" s="1">
        <v>0</v>
      </c>
      <c r="K374" s="1">
        <f t="shared" si="1"/>
        <v>14400</v>
      </c>
    </row>
    <row r="375" spans="1:11" ht="75" customHeight="1" x14ac:dyDescent="0.25">
      <c r="A375" s="8">
        <v>2021</v>
      </c>
      <c r="B375" s="8" t="s">
        <v>1500</v>
      </c>
      <c r="C375" s="21">
        <v>44526</v>
      </c>
      <c r="D375" s="9" t="s">
        <v>1501</v>
      </c>
      <c r="E375" s="14" t="s">
        <v>1502</v>
      </c>
      <c r="F375" s="13" t="s">
        <v>104</v>
      </c>
      <c r="G375" s="54" t="s">
        <v>105</v>
      </c>
      <c r="H375" s="13" t="s">
        <v>13</v>
      </c>
      <c r="I375" s="1">
        <v>4203</v>
      </c>
      <c r="J375" s="1">
        <v>0</v>
      </c>
      <c r="K375" s="1">
        <f t="shared" si="1"/>
        <v>4203</v>
      </c>
    </row>
    <row r="376" spans="1:11" ht="75" customHeight="1" x14ac:dyDescent="0.25">
      <c r="A376" s="8">
        <v>2021</v>
      </c>
      <c r="B376" s="8" t="s">
        <v>1503</v>
      </c>
      <c r="C376" s="21">
        <v>44508</v>
      </c>
      <c r="D376" s="9" t="s">
        <v>1504</v>
      </c>
      <c r="E376" s="14" t="s">
        <v>1505</v>
      </c>
      <c r="F376" s="13" t="s">
        <v>48</v>
      </c>
      <c r="G376" s="54" t="s">
        <v>49</v>
      </c>
      <c r="H376" s="13" t="s">
        <v>13</v>
      </c>
      <c r="I376" s="1">
        <v>1060</v>
      </c>
      <c r="J376" s="1">
        <v>0</v>
      </c>
      <c r="K376" s="1">
        <f t="shared" si="1"/>
        <v>1060</v>
      </c>
    </row>
    <row r="377" spans="1:11" ht="75" customHeight="1" x14ac:dyDescent="0.25">
      <c r="A377" s="8">
        <v>2021</v>
      </c>
      <c r="B377" s="8" t="s">
        <v>1506</v>
      </c>
      <c r="C377" s="21">
        <v>44515</v>
      </c>
      <c r="D377" s="9" t="s">
        <v>1507</v>
      </c>
      <c r="E377" s="14" t="s">
        <v>1508</v>
      </c>
      <c r="F377" s="13" t="s">
        <v>72</v>
      </c>
      <c r="G377" s="8" t="s">
        <v>73</v>
      </c>
      <c r="H377" s="13" t="s">
        <v>13</v>
      </c>
      <c r="I377" s="1">
        <v>4100</v>
      </c>
      <c r="J377" s="1">
        <v>0</v>
      </c>
      <c r="K377" s="1">
        <f t="shared" si="1"/>
        <v>4100</v>
      </c>
    </row>
    <row r="378" spans="1:11" ht="75" customHeight="1" x14ac:dyDescent="0.25">
      <c r="A378" s="8">
        <v>2021</v>
      </c>
      <c r="B378" s="8" t="s">
        <v>1509</v>
      </c>
      <c r="C378" s="21">
        <v>44498</v>
      </c>
      <c r="D378" s="9" t="s">
        <v>1510</v>
      </c>
      <c r="E378" s="14" t="s">
        <v>1511</v>
      </c>
      <c r="F378" s="13" t="s">
        <v>88</v>
      </c>
      <c r="G378" s="54" t="s">
        <v>89</v>
      </c>
      <c r="H378" s="13" t="s">
        <v>13</v>
      </c>
      <c r="I378" s="1">
        <v>28912</v>
      </c>
      <c r="J378" s="1">
        <v>0</v>
      </c>
      <c r="K378" s="1">
        <f t="shared" si="1"/>
        <v>28912</v>
      </c>
    </row>
    <row r="379" spans="1:11" ht="75" customHeight="1" x14ac:dyDescent="0.25">
      <c r="A379" s="8">
        <v>2021</v>
      </c>
      <c r="B379" s="8" t="s">
        <v>1512</v>
      </c>
      <c r="C379" s="21">
        <v>44511</v>
      </c>
      <c r="D379" s="9" t="s">
        <v>1513</v>
      </c>
      <c r="E379" s="14" t="s">
        <v>1514</v>
      </c>
      <c r="F379" s="13" t="s">
        <v>174</v>
      </c>
      <c r="G379" s="54" t="s">
        <v>175</v>
      </c>
      <c r="H379" s="13" t="s">
        <v>13</v>
      </c>
      <c r="I379" s="1">
        <v>6200</v>
      </c>
      <c r="J379" s="1">
        <v>0</v>
      </c>
      <c r="K379" s="1">
        <f t="shared" si="1"/>
        <v>6200</v>
      </c>
    </row>
    <row r="380" spans="1:11" ht="75" customHeight="1" x14ac:dyDescent="0.25">
      <c r="A380" s="8">
        <v>2021</v>
      </c>
      <c r="B380" s="8" t="s">
        <v>217</v>
      </c>
      <c r="C380" s="21">
        <v>44523</v>
      </c>
      <c r="D380" s="9" t="s">
        <v>1515</v>
      </c>
      <c r="E380" s="14" t="s">
        <v>1516</v>
      </c>
      <c r="F380" s="13" t="s">
        <v>201</v>
      </c>
      <c r="G380" s="54" t="s">
        <v>202</v>
      </c>
      <c r="H380" s="13" t="s">
        <v>13</v>
      </c>
      <c r="I380" s="1">
        <v>86000</v>
      </c>
      <c r="J380" s="1">
        <v>0</v>
      </c>
      <c r="K380" s="1">
        <f t="shared" si="1"/>
        <v>86000</v>
      </c>
    </row>
    <row r="381" spans="1:11" ht="75" customHeight="1" x14ac:dyDescent="0.25">
      <c r="A381" s="8">
        <v>2021</v>
      </c>
      <c r="B381" s="8" t="s">
        <v>210</v>
      </c>
      <c r="C381" s="21">
        <v>44524</v>
      </c>
      <c r="D381" s="9" t="s">
        <v>1517</v>
      </c>
      <c r="E381" s="14" t="s">
        <v>1518</v>
      </c>
      <c r="F381" s="18" t="s">
        <v>230</v>
      </c>
      <c r="G381" s="20" t="s">
        <v>231</v>
      </c>
      <c r="H381" s="13" t="s">
        <v>13</v>
      </c>
      <c r="I381" s="1">
        <v>273.23</v>
      </c>
      <c r="J381" s="1">
        <v>0</v>
      </c>
      <c r="K381" s="1">
        <f t="shared" si="1"/>
        <v>273.23</v>
      </c>
    </row>
    <row r="382" spans="1:11" ht="75" customHeight="1" x14ac:dyDescent="0.25">
      <c r="A382" s="8">
        <v>2021</v>
      </c>
      <c r="B382" s="8" t="s">
        <v>1519</v>
      </c>
      <c r="C382" s="21">
        <v>44560</v>
      </c>
      <c r="D382" s="9" t="s">
        <v>1520</v>
      </c>
      <c r="E382" s="14" t="s">
        <v>1521</v>
      </c>
      <c r="F382" s="13" t="s">
        <v>1522</v>
      </c>
      <c r="G382" s="54" t="s">
        <v>1523</v>
      </c>
      <c r="H382" s="13" t="s">
        <v>13</v>
      </c>
      <c r="I382" s="1">
        <v>12290</v>
      </c>
      <c r="J382" s="1">
        <v>0</v>
      </c>
      <c r="K382" s="1">
        <f t="shared" si="1"/>
        <v>12290</v>
      </c>
    </row>
    <row r="383" spans="1:11" ht="75" customHeight="1" x14ac:dyDescent="0.25">
      <c r="A383" s="8">
        <v>2021</v>
      </c>
      <c r="B383" s="8" t="s">
        <v>272</v>
      </c>
      <c r="C383" s="21">
        <v>44515</v>
      </c>
      <c r="D383" s="9" t="s">
        <v>1524</v>
      </c>
      <c r="E383" s="14" t="s">
        <v>1525</v>
      </c>
      <c r="F383" s="13" t="s">
        <v>1526</v>
      </c>
      <c r="G383" s="54" t="s">
        <v>1527</v>
      </c>
      <c r="H383" s="13" t="s">
        <v>17</v>
      </c>
      <c r="I383" s="1">
        <v>26673.18</v>
      </c>
      <c r="J383" s="1">
        <v>0</v>
      </c>
      <c r="K383" s="1">
        <f t="shared" si="1"/>
        <v>26673.18</v>
      </c>
    </row>
    <row r="384" spans="1:11" ht="75" customHeight="1" x14ac:dyDescent="0.25">
      <c r="A384" s="8">
        <v>2021</v>
      </c>
      <c r="B384" s="8" t="s">
        <v>1528</v>
      </c>
      <c r="C384" s="21">
        <v>44524</v>
      </c>
      <c r="D384" s="9" t="s">
        <v>1529</v>
      </c>
      <c r="E384" s="14" t="s">
        <v>1530</v>
      </c>
      <c r="F384" s="13" t="s">
        <v>116</v>
      </c>
      <c r="G384" s="54" t="s">
        <v>117</v>
      </c>
      <c r="H384" s="13" t="s">
        <v>13</v>
      </c>
      <c r="I384" s="1">
        <v>1664.64</v>
      </c>
      <c r="J384" s="1">
        <v>0</v>
      </c>
      <c r="K384" s="1">
        <f t="shared" si="1"/>
        <v>1664.64</v>
      </c>
    </row>
    <row r="385" spans="1:11" ht="75" customHeight="1" x14ac:dyDescent="0.25">
      <c r="A385" s="8">
        <v>2021</v>
      </c>
      <c r="B385" s="8" t="s">
        <v>1531</v>
      </c>
      <c r="C385" s="21">
        <v>44560</v>
      </c>
      <c r="D385" s="9" t="s">
        <v>1532</v>
      </c>
      <c r="E385" s="14" t="s">
        <v>1669</v>
      </c>
      <c r="F385" s="13" t="s">
        <v>1295</v>
      </c>
      <c r="G385" s="54" t="s">
        <v>1296</v>
      </c>
      <c r="H385" s="13" t="s">
        <v>13</v>
      </c>
      <c r="I385" s="1">
        <v>9740</v>
      </c>
      <c r="J385" s="1">
        <v>0</v>
      </c>
      <c r="K385" s="1">
        <f t="shared" si="1"/>
        <v>9740</v>
      </c>
    </row>
    <row r="386" spans="1:11" ht="75" customHeight="1" x14ac:dyDescent="0.25">
      <c r="A386" s="8">
        <v>2021</v>
      </c>
      <c r="B386" s="8" t="s">
        <v>1533</v>
      </c>
      <c r="C386" s="21">
        <v>44519</v>
      </c>
      <c r="D386" s="9" t="s">
        <v>1534</v>
      </c>
      <c r="E386" s="14" t="s">
        <v>1535</v>
      </c>
      <c r="F386" s="13" t="s">
        <v>286</v>
      </c>
      <c r="G386" s="54" t="s">
        <v>287</v>
      </c>
      <c r="H386" s="13" t="s">
        <v>13</v>
      </c>
      <c r="I386" s="1">
        <v>8150</v>
      </c>
      <c r="J386" s="1">
        <v>0</v>
      </c>
      <c r="K386" s="1">
        <f t="shared" si="1"/>
        <v>8150</v>
      </c>
    </row>
    <row r="387" spans="1:11" ht="75" customHeight="1" x14ac:dyDescent="0.25">
      <c r="A387" s="8">
        <v>2021</v>
      </c>
      <c r="B387" s="8" t="s">
        <v>1536</v>
      </c>
      <c r="C387" s="21">
        <v>44524</v>
      </c>
      <c r="D387" s="9" t="s">
        <v>1537</v>
      </c>
      <c r="E387" s="14" t="s">
        <v>1538</v>
      </c>
      <c r="F387" s="13" t="s">
        <v>16</v>
      </c>
      <c r="G387" s="54" t="s">
        <v>1539</v>
      </c>
      <c r="H387" s="13" t="s">
        <v>13</v>
      </c>
      <c r="I387" s="1">
        <v>15399</v>
      </c>
      <c r="J387" s="1">
        <v>0</v>
      </c>
      <c r="K387" s="1">
        <f t="shared" si="1"/>
        <v>15399</v>
      </c>
    </row>
    <row r="388" spans="1:11" ht="75" customHeight="1" x14ac:dyDescent="0.25">
      <c r="A388" s="8">
        <v>2021</v>
      </c>
      <c r="B388" s="8" t="s">
        <v>1540</v>
      </c>
      <c r="C388" s="21">
        <v>44523</v>
      </c>
      <c r="D388" s="9" t="s">
        <v>1541</v>
      </c>
      <c r="E388" s="14" t="s">
        <v>1542</v>
      </c>
      <c r="F388" s="13" t="s">
        <v>1359</v>
      </c>
      <c r="G388" s="54" t="s">
        <v>117</v>
      </c>
      <c r="H388" s="13" t="s">
        <v>13</v>
      </c>
      <c r="I388" s="1">
        <v>840</v>
      </c>
      <c r="J388" s="1">
        <v>0</v>
      </c>
      <c r="K388" s="1">
        <f t="shared" si="1"/>
        <v>840</v>
      </c>
    </row>
    <row r="389" spans="1:11" ht="75" customHeight="1" x14ac:dyDescent="0.25">
      <c r="A389" s="8">
        <v>2021</v>
      </c>
      <c r="B389" s="8" t="s">
        <v>1543</v>
      </c>
      <c r="C389" s="21">
        <v>44519</v>
      </c>
      <c r="D389" s="9" t="s">
        <v>1544</v>
      </c>
      <c r="E389" s="14" t="s">
        <v>1545</v>
      </c>
      <c r="F389" s="13" t="s">
        <v>1546</v>
      </c>
      <c r="G389" s="54" t="s">
        <v>1547</v>
      </c>
      <c r="H389" s="13" t="s">
        <v>13</v>
      </c>
      <c r="I389" s="1">
        <v>15000</v>
      </c>
      <c r="J389" s="1">
        <v>0</v>
      </c>
      <c r="K389" s="1">
        <f t="shared" si="1"/>
        <v>15000</v>
      </c>
    </row>
    <row r="390" spans="1:11" ht="75" customHeight="1" x14ac:dyDescent="0.25">
      <c r="A390" s="8">
        <v>2021</v>
      </c>
      <c r="B390" s="8" t="s">
        <v>1548</v>
      </c>
      <c r="C390" s="21">
        <v>44560</v>
      </c>
      <c r="D390" s="9" t="s">
        <v>1549</v>
      </c>
      <c r="E390" s="14" t="s">
        <v>1550</v>
      </c>
      <c r="F390" s="13" t="s">
        <v>1279</v>
      </c>
      <c r="G390" s="54" t="s">
        <v>1551</v>
      </c>
      <c r="H390" s="13" t="s">
        <v>13</v>
      </c>
      <c r="I390" s="1">
        <v>1600</v>
      </c>
      <c r="J390" s="1">
        <v>0</v>
      </c>
      <c r="K390" s="1">
        <f t="shared" si="1"/>
        <v>1600</v>
      </c>
    </row>
    <row r="391" spans="1:11" ht="75" customHeight="1" x14ac:dyDescent="0.25">
      <c r="A391" s="8">
        <v>2021</v>
      </c>
      <c r="B391" s="8" t="s">
        <v>1552</v>
      </c>
      <c r="C391" s="21">
        <v>44524</v>
      </c>
      <c r="D391" s="9" t="s">
        <v>1553</v>
      </c>
      <c r="E391" s="14" t="s">
        <v>1554</v>
      </c>
      <c r="F391" s="13" t="s">
        <v>48</v>
      </c>
      <c r="G391" s="54" t="s">
        <v>49</v>
      </c>
      <c r="H391" s="13" t="s">
        <v>13</v>
      </c>
      <c r="I391" s="1">
        <v>90</v>
      </c>
      <c r="J391" s="1">
        <v>0</v>
      </c>
      <c r="K391" s="1">
        <f t="shared" si="1"/>
        <v>90</v>
      </c>
    </row>
    <row r="392" spans="1:11" ht="75" customHeight="1" x14ac:dyDescent="0.25">
      <c r="A392" s="8">
        <v>2021</v>
      </c>
      <c r="B392" s="8" t="s">
        <v>1555</v>
      </c>
      <c r="C392" s="21">
        <v>44533</v>
      </c>
      <c r="D392" s="9" t="s">
        <v>1556</v>
      </c>
      <c r="E392" s="14" t="s">
        <v>1557</v>
      </c>
      <c r="F392" s="13" t="s">
        <v>1558</v>
      </c>
      <c r="G392" s="54" t="s">
        <v>1559</v>
      </c>
      <c r="H392" s="13" t="s">
        <v>13</v>
      </c>
      <c r="I392" s="1">
        <v>4050</v>
      </c>
      <c r="J392" s="1">
        <v>0</v>
      </c>
      <c r="K392" s="1">
        <f t="shared" si="1"/>
        <v>4050</v>
      </c>
    </row>
    <row r="393" spans="1:11" ht="75" customHeight="1" x14ac:dyDescent="0.25">
      <c r="A393" s="8">
        <v>2021</v>
      </c>
      <c r="B393" s="8" t="s">
        <v>1560</v>
      </c>
      <c r="C393" s="21">
        <v>44560</v>
      </c>
      <c r="D393" s="9">
        <v>8986014556</v>
      </c>
      <c r="E393" s="14" t="s">
        <v>1561</v>
      </c>
      <c r="F393" s="13" t="s">
        <v>44</v>
      </c>
      <c r="G393" s="54" t="s">
        <v>234</v>
      </c>
      <c r="H393" s="13" t="s">
        <v>13</v>
      </c>
      <c r="I393" s="1">
        <v>131191</v>
      </c>
      <c r="J393" s="1">
        <v>0</v>
      </c>
      <c r="K393" s="1">
        <f t="shared" si="1"/>
        <v>131191</v>
      </c>
    </row>
    <row r="394" spans="1:11" ht="75" customHeight="1" x14ac:dyDescent="0.25">
      <c r="A394" s="8">
        <v>2021</v>
      </c>
      <c r="B394" s="8" t="s">
        <v>1562</v>
      </c>
      <c r="C394" s="21">
        <v>44519</v>
      </c>
      <c r="D394" s="9" t="s">
        <v>1563</v>
      </c>
      <c r="E394" s="14" t="s">
        <v>1564</v>
      </c>
      <c r="F394" s="13" t="s">
        <v>267</v>
      </c>
      <c r="G394" s="54" t="s">
        <v>268</v>
      </c>
      <c r="H394" s="13" t="s">
        <v>13</v>
      </c>
      <c r="I394" s="1">
        <v>930</v>
      </c>
      <c r="J394" s="1">
        <v>0</v>
      </c>
      <c r="K394" s="1">
        <f t="shared" si="1"/>
        <v>930</v>
      </c>
    </row>
    <row r="395" spans="1:11" ht="75" customHeight="1" x14ac:dyDescent="0.25">
      <c r="A395" s="8">
        <v>2021</v>
      </c>
      <c r="B395" s="8" t="s">
        <v>1469</v>
      </c>
      <c r="C395" s="21">
        <v>44519</v>
      </c>
      <c r="D395" s="9" t="s">
        <v>1565</v>
      </c>
      <c r="E395" s="14" t="s">
        <v>1566</v>
      </c>
      <c r="F395" s="13"/>
      <c r="G395" s="54" t="s">
        <v>1567</v>
      </c>
      <c r="H395" s="13" t="s">
        <v>13</v>
      </c>
      <c r="I395" s="1">
        <v>1671.12</v>
      </c>
      <c r="J395" s="1">
        <v>0</v>
      </c>
      <c r="K395" s="1">
        <f t="shared" ref="K395:K428" si="2">I395-J395</f>
        <v>1671.12</v>
      </c>
    </row>
    <row r="396" spans="1:11" ht="75" customHeight="1" x14ac:dyDescent="0.25">
      <c r="A396" s="8">
        <v>2021</v>
      </c>
      <c r="B396" s="8" t="s">
        <v>1568</v>
      </c>
      <c r="C396" s="21">
        <v>44533</v>
      </c>
      <c r="D396" s="9" t="s">
        <v>1569</v>
      </c>
      <c r="E396" s="14" t="s">
        <v>1570</v>
      </c>
      <c r="F396" s="13" t="s">
        <v>1571</v>
      </c>
      <c r="G396" s="54" t="s">
        <v>1572</v>
      </c>
      <c r="H396" s="13" t="s">
        <v>13</v>
      </c>
      <c r="I396" s="1">
        <v>5200</v>
      </c>
      <c r="J396" s="1">
        <v>0</v>
      </c>
      <c r="K396" s="1">
        <f t="shared" si="2"/>
        <v>5200</v>
      </c>
    </row>
    <row r="397" spans="1:11" ht="75" customHeight="1" x14ac:dyDescent="0.25">
      <c r="A397" s="8">
        <v>2021</v>
      </c>
      <c r="B397" s="8" t="s">
        <v>1573</v>
      </c>
      <c r="C397" s="21">
        <v>44526</v>
      </c>
      <c r="D397" s="9" t="s">
        <v>1574</v>
      </c>
      <c r="E397" s="14" t="s">
        <v>1575</v>
      </c>
      <c r="F397" s="13" t="s">
        <v>83</v>
      </c>
      <c r="G397" s="54" t="s">
        <v>84</v>
      </c>
      <c r="H397" s="13" t="s">
        <v>13</v>
      </c>
      <c r="I397" s="1">
        <v>740</v>
      </c>
      <c r="J397" s="1">
        <v>0</v>
      </c>
      <c r="K397" s="1">
        <f t="shared" si="2"/>
        <v>740</v>
      </c>
    </row>
    <row r="398" spans="1:11" ht="75" customHeight="1" x14ac:dyDescent="0.25">
      <c r="A398" s="8">
        <v>2021</v>
      </c>
      <c r="B398" s="8" t="s">
        <v>1576</v>
      </c>
      <c r="C398" s="21">
        <v>44533</v>
      </c>
      <c r="D398" s="9" t="s">
        <v>1577</v>
      </c>
      <c r="E398" s="14" t="s">
        <v>1578</v>
      </c>
      <c r="F398" s="13" t="s">
        <v>1579</v>
      </c>
      <c r="G398" s="54" t="s">
        <v>1580</v>
      </c>
      <c r="H398" s="13" t="s">
        <v>13</v>
      </c>
      <c r="I398" s="1">
        <v>5100</v>
      </c>
      <c r="J398" s="1">
        <v>0</v>
      </c>
      <c r="K398" s="1">
        <f t="shared" si="2"/>
        <v>5100</v>
      </c>
    </row>
    <row r="399" spans="1:11" ht="75" customHeight="1" x14ac:dyDescent="0.25">
      <c r="A399" s="8">
        <v>2021</v>
      </c>
      <c r="B399" s="8" t="s">
        <v>1581</v>
      </c>
      <c r="C399" s="21">
        <v>44560</v>
      </c>
      <c r="D399" s="9" t="s">
        <v>1582</v>
      </c>
      <c r="E399" s="14" t="s">
        <v>1583</v>
      </c>
      <c r="F399" s="13" t="s">
        <v>45</v>
      </c>
      <c r="G399" s="54" t="s">
        <v>46</v>
      </c>
      <c r="H399" s="13" t="s">
        <v>13</v>
      </c>
      <c r="I399" s="1">
        <v>28829</v>
      </c>
      <c r="J399" s="1">
        <v>0</v>
      </c>
      <c r="K399" s="1">
        <f t="shared" si="2"/>
        <v>28829</v>
      </c>
    </row>
    <row r="400" spans="1:11" ht="75" customHeight="1" x14ac:dyDescent="0.25">
      <c r="A400" s="8">
        <v>2021</v>
      </c>
      <c r="B400" s="8" t="s">
        <v>1666</v>
      </c>
      <c r="C400" s="21">
        <v>44533</v>
      </c>
      <c r="D400" s="9" t="s">
        <v>1584</v>
      </c>
      <c r="E400" s="14" t="s">
        <v>1585</v>
      </c>
      <c r="F400" s="18" t="s">
        <v>871</v>
      </c>
      <c r="G400" s="54" t="s">
        <v>872</v>
      </c>
      <c r="H400" s="13" t="s">
        <v>13</v>
      </c>
      <c r="I400" s="1">
        <v>206.56</v>
      </c>
      <c r="J400" s="1">
        <v>0</v>
      </c>
      <c r="K400" s="1">
        <f t="shared" si="2"/>
        <v>206.56</v>
      </c>
    </row>
    <row r="401" spans="1:11" ht="75" customHeight="1" x14ac:dyDescent="0.25">
      <c r="A401" s="8">
        <v>2021</v>
      </c>
      <c r="B401" s="8" t="s">
        <v>1586</v>
      </c>
      <c r="C401" s="21">
        <v>44560</v>
      </c>
      <c r="D401" s="9" t="s">
        <v>1587</v>
      </c>
      <c r="E401" s="14" t="s">
        <v>1588</v>
      </c>
      <c r="F401" s="13" t="s">
        <v>121</v>
      </c>
      <c r="G401" s="54" t="s">
        <v>122</v>
      </c>
      <c r="H401" s="13" t="s">
        <v>13</v>
      </c>
      <c r="I401" s="1">
        <v>8320</v>
      </c>
      <c r="J401" s="1">
        <v>0</v>
      </c>
      <c r="K401" s="1">
        <f t="shared" si="2"/>
        <v>8320</v>
      </c>
    </row>
    <row r="402" spans="1:11" ht="75" customHeight="1" x14ac:dyDescent="0.25">
      <c r="A402" s="8">
        <v>2021</v>
      </c>
      <c r="B402" s="8" t="s">
        <v>1589</v>
      </c>
      <c r="C402" s="21">
        <v>44533</v>
      </c>
      <c r="D402" s="9" t="s">
        <v>1590</v>
      </c>
      <c r="E402" s="14" t="s">
        <v>1591</v>
      </c>
      <c r="F402" s="18" t="s">
        <v>94</v>
      </c>
      <c r="G402" s="54" t="s">
        <v>95</v>
      </c>
      <c r="H402" s="13" t="s">
        <v>13</v>
      </c>
      <c r="I402" s="1">
        <v>15200</v>
      </c>
      <c r="J402" s="1">
        <v>0</v>
      </c>
      <c r="K402" s="1">
        <f t="shared" si="2"/>
        <v>15200</v>
      </c>
    </row>
    <row r="403" spans="1:11" ht="75" customHeight="1" x14ac:dyDescent="0.25">
      <c r="A403" s="8">
        <v>2021</v>
      </c>
      <c r="B403" s="8" t="s">
        <v>1592</v>
      </c>
      <c r="C403" s="21">
        <v>44560</v>
      </c>
      <c r="D403" s="9" t="s">
        <v>1593</v>
      </c>
      <c r="E403" s="14" t="s">
        <v>1594</v>
      </c>
      <c r="F403" s="13" t="s">
        <v>1456</v>
      </c>
      <c r="G403" s="54" t="s">
        <v>1457</v>
      </c>
      <c r="H403" s="13" t="s">
        <v>13</v>
      </c>
      <c r="I403" s="1">
        <v>3316</v>
      </c>
      <c r="J403" s="1">
        <v>0</v>
      </c>
      <c r="K403" s="1">
        <f t="shared" si="2"/>
        <v>3316</v>
      </c>
    </row>
    <row r="404" spans="1:11" ht="75" customHeight="1" x14ac:dyDescent="0.25">
      <c r="A404" s="8">
        <v>2021</v>
      </c>
      <c r="B404" s="8" t="s">
        <v>1595</v>
      </c>
      <c r="C404" s="21">
        <v>44560</v>
      </c>
      <c r="D404" s="9" t="s">
        <v>1596</v>
      </c>
      <c r="E404" s="14" t="s">
        <v>1597</v>
      </c>
      <c r="F404" s="13" t="s">
        <v>146</v>
      </c>
      <c r="G404" s="54" t="s">
        <v>147</v>
      </c>
      <c r="H404" s="13" t="s">
        <v>13</v>
      </c>
      <c r="I404" s="1">
        <v>16848.18</v>
      </c>
      <c r="J404" s="1">
        <v>0</v>
      </c>
      <c r="K404" s="1">
        <f t="shared" si="2"/>
        <v>16848.18</v>
      </c>
    </row>
    <row r="405" spans="1:11" ht="75" customHeight="1" x14ac:dyDescent="0.25">
      <c r="A405" s="8">
        <v>2021</v>
      </c>
      <c r="B405" s="8" t="s">
        <v>1598</v>
      </c>
      <c r="C405" s="21">
        <v>44561</v>
      </c>
      <c r="D405" s="9" t="s">
        <v>1599</v>
      </c>
      <c r="E405" s="14" t="s">
        <v>1600</v>
      </c>
      <c r="F405" s="13" t="s">
        <v>129</v>
      </c>
      <c r="G405" s="54" t="s">
        <v>1601</v>
      </c>
      <c r="H405" s="13" t="s">
        <v>13</v>
      </c>
      <c r="I405" s="1">
        <v>1400</v>
      </c>
      <c r="J405" s="1">
        <v>0</v>
      </c>
      <c r="K405" s="1">
        <f t="shared" si="2"/>
        <v>1400</v>
      </c>
    </row>
    <row r="406" spans="1:11" ht="75" customHeight="1" x14ac:dyDescent="0.25">
      <c r="A406" s="8">
        <v>2021</v>
      </c>
      <c r="B406" s="8" t="s">
        <v>1602</v>
      </c>
      <c r="C406" s="21">
        <v>44561</v>
      </c>
      <c r="D406" s="9" t="s">
        <v>1603</v>
      </c>
      <c r="E406" s="14" t="s">
        <v>1604</v>
      </c>
      <c r="F406" s="13" t="s">
        <v>157</v>
      </c>
      <c r="G406" s="54" t="s">
        <v>508</v>
      </c>
      <c r="H406" s="13" t="s">
        <v>13</v>
      </c>
      <c r="I406" s="1">
        <v>6000</v>
      </c>
      <c r="J406" s="1">
        <v>0</v>
      </c>
      <c r="K406" s="1">
        <f t="shared" si="2"/>
        <v>6000</v>
      </c>
    </row>
    <row r="407" spans="1:11" ht="75" customHeight="1" x14ac:dyDescent="0.25">
      <c r="A407" s="8">
        <v>2021</v>
      </c>
      <c r="B407" s="8" t="s">
        <v>1605</v>
      </c>
      <c r="C407" s="21">
        <v>44540</v>
      </c>
      <c r="D407" s="9" t="s">
        <v>1606</v>
      </c>
      <c r="E407" s="14" t="s">
        <v>1607</v>
      </c>
      <c r="F407" s="13" t="s">
        <v>157</v>
      </c>
      <c r="G407" s="54" t="s">
        <v>508</v>
      </c>
      <c r="H407" s="13" t="s">
        <v>13</v>
      </c>
      <c r="I407" s="1">
        <v>4800</v>
      </c>
      <c r="J407" s="1">
        <v>0</v>
      </c>
      <c r="K407" s="1">
        <f t="shared" si="2"/>
        <v>4800</v>
      </c>
    </row>
    <row r="408" spans="1:11" ht="75" customHeight="1" x14ac:dyDescent="0.25">
      <c r="A408" s="8">
        <v>2021</v>
      </c>
      <c r="B408" s="8" t="s">
        <v>1608</v>
      </c>
      <c r="C408" s="21">
        <v>44561</v>
      </c>
      <c r="D408" s="9" t="s">
        <v>1609</v>
      </c>
      <c r="E408" s="14" t="s">
        <v>1670</v>
      </c>
      <c r="F408" s="13" t="s">
        <v>292</v>
      </c>
      <c r="G408" s="54" t="s">
        <v>293</v>
      </c>
      <c r="H408" s="13" t="s">
        <v>13</v>
      </c>
      <c r="I408" s="1">
        <v>34500</v>
      </c>
      <c r="J408" s="1">
        <v>0</v>
      </c>
      <c r="K408" s="1">
        <f t="shared" si="2"/>
        <v>34500</v>
      </c>
    </row>
    <row r="409" spans="1:11" ht="75" customHeight="1" x14ac:dyDescent="0.25">
      <c r="A409" s="8">
        <v>2021</v>
      </c>
      <c r="B409" s="8" t="s">
        <v>1667</v>
      </c>
      <c r="C409" s="21">
        <v>44560</v>
      </c>
      <c r="D409" s="9" t="s">
        <v>1610</v>
      </c>
      <c r="E409" s="14" t="s">
        <v>1611</v>
      </c>
      <c r="F409" s="13" t="s">
        <v>48</v>
      </c>
      <c r="G409" s="54" t="s">
        <v>49</v>
      </c>
      <c r="H409" s="13" t="s">
        <v>13</v>
      </c>
      <c r="I409" s="1">
        <v>459.4</v>
      </c>
      <c r="J409" s="1">
        <v>0</v>
      </c>
      <c r="K409" s="1">
        <f t="shared" si="2"/>
        <v>459.4</v>
      </c>
    </row>
    <row r="410" spans="1:11" ht="75" customHeight="1" x14ac:dyDescent="0.25">
      <c r="A410" s="8">
        <v>2021</v>
      </c>
      <c r="B410" s="8" t="s">
        <v>1612</v>
      </c>
      <c r="C410" s="21">
        <v>44561</v>
      </c>
      <c r="D410" s="9">
        <v>9030759215</v>
      </c>
      <c r="E410" s="14" t="s">
        <v>1613</v>
      </c>
      <c r="F410" s="13" t="s">
        <v>68</v>
      </c>
      <c r="G410" s="54" t="s">
        <v>69</v>
      </c>
      <c r="H410" s="13" t="s">
        <v>13</v>
      </c>
      <c r="I410" s="1">
        <v>40000</v>
      </c>
      <c r="J410" s="1">
        <v>0</v>
      </c>
      <c r="K410" s="1">
        <f t="shared" si="2"/>
        <v>40000</v>
      </c>
    </row>
    <row r="411" spans="1:11" ht="75" customHeight="1" x14ac:dyDescent="0.25">
      <c r="A411" s="8">
        <v>2021</v>
      </c>
      <c r="B411" s="8" t="s">
        <v>1614</v>
      </c>
      <c r="C411" s="21">
        <v>44560</v>
      </c>
      <c r="D411" s="9" t="s">
        <v>1615</v>
      </c>
      <c r="E411" s="14" t="s">
        <v>1616</v>
      </c>
      <c r="F411" s="13" t="s">
        <v>218</v>
      </c>
      <c r="G411" s="54" t="s">
        <v>219</v>
      </c>
      <c r="H411" s="13" t="s">
        <v>13</v>
      </c>
      <c r="I411" s="1">
        <v>1500</v>
      </c>
      <c r="J411" s="1">
        <v>0</v>
      </c>
      <c r="K411" s="1">
        <f t="shared" si="2"/>
        <v>1500</v>
      </c>
    </row>
    <row r="412" spans="1:11" ht="75" customHeight="1" x14ac:dyDescent="0.25">
      <c r="A412" s="8">
        <v>2021</v>
      </c>
      <c r="B412" s="8" t="s">
        <v>1612</v>
      </c>
      <c r="C412" s="21">
        <v>44561</v>
      </c>
      <c r="D412" s="9" t="s">
        <v>1617</v>
      </c>
      <c r="E412" s="14" t="s">
        <v>1618</v>
      </c>
      <c r="F412" s="13" t="s">
        <v>68</v>
      </c>
      <c r="G412" s="54" t="s">
        <v>69</v>
      </c>
      <c r="H412" s="13" t="s">
        <v>13</v>
      </c>
      <c r="I412" s="1">
        <v>5000</v>
      </c>
      <c r="J412" s="1">
        <v>0</v>
      </c>
      <c r="K412" s="1">
        <f t="shared" si="2"/>
        <v>5000</v>
      </c>
    </row>
    <row r="413" spans="1:11" ht="75" customHeight="1" x14ac:dyDescent="0.25">
      <c r="A413" s="8">
        <v>2021</v>
      </c>
      <c r="B413" s="8" t="s">
        <v>1619</v>
      </c>
      <c r="C413" s="21">
        <v>44560</v>
      </c>
      <c r="D413" s="9" t="s">
        <v>1620</v>
      </c>
      <c r="E413" s="14" t="s">
        <v>1621</v>
      </c>
      <c r="F413" s="13" t="s">
        <v>1622</v>
      </c>
      <c r="G413" s="54" t="s">
        <v>1623</v>
      </c>
      <c r="H413" s="13" t="s">
        <v>13</v>
      </c>
      <c r="I413" s="1">
        <v>39500</v>
      </c>
      <c r="J413" s="1">
        <v>0</v>
      </c>
      <c r="K413" s="1">
        <f t="shared" si="2"/>
        <v>39500</v>
      </c>
    </row>
    <row r="414" spans="1:11" ht="75" customHeight="1" x14ac:dyDescent="0.25">
      <c r="A414" s="8">
        <v>2021</v>
      </c>
      <c r="B414" s="8" t="s">
        <v>1624</v>
      </c>
      <c r="C414" s="21">
        <v>44561</v>
      </c>
      <c r="D414" s="9" t="s">
        <v>1625</v>
      </c>
      <c r="E414" s="14" t="s">
        <v>1626</v>
      </c>
      <c r="F414" s="13" t="s">
        <v>1627</v>
      </c>
      <c r="G414" s="54" t="s">
        <v>1628</v>
      </c>
      <c r="H414" s="13" t="s">
        <v>13</v>
      </c>
      <c r="I414" s="1">
        <v>135000</v>
      </c>
      <c r="J414" s="1">
        <v>0</v>
      </c>
      <c r="K414" s="1">
        <f t="shared" si="2"/>
        <v>135000</v>
      </c>
    </row>
    <row r="415" spans="1:11" ht="75" customHeight="1" x14ac:dyDescent="0.25">
      <c r="A415" s="8">
        <v>2021</v>
      </c>
      <c r="B415" s="8" t="s">
        <v>291</v>
      </c>
      <c r="C415" s="21">
        <v>44561</v>
      </c>
      <c r="D415" s="9" t="s">
        <v>1629</v>
      </c>
      <c r="E415" s="14" t="s">
        <v>1630</v>
      </c>
      <c r="F415" s="13" t="s">
        <v>1631</v>
      </c>
      <c r="G415" s="54" t="s">
        <v>1632</v>
      </c>
      <c r="H415" s="13" t="s">
        <v>13</v>
      </c>
      <c r="I415" s="1">
        <v>47735</v>
      </c>
      <c r="J415" s="1">
        <v>0</v>
      </c>
      <c r="K415" s="1">
        <f t="shared" si="2"/>
        <v>47735</v>
      </c>
    </row>
    <row r="416" spans="1:11" ht="75" customHeight="1" x14ac:dyDescent="0.25">
      <c r="A416" s="8">
        <v>2021</v>
      </c>
      <c r="B416" s="8" t="s">
        <v>1633</v>
      </c>
      <c r="C416" s="21">
        <v>44561</v>
      </c>
      <c r="D416" s="9" t="s">
        <v>1634</v>
      </c>
      <c r="E416" s="14" t="s">
        <v>1635</v>
      </c>
      <c r="F416" s="13" t="s">
        <v>29</v>
      </c>
      <c r="G416" s="54" t="s">
        <v>30</v>
      </c>
      <c r="H416" s="13" t="s">
        <v>13</v>
      </c>
      <c r="I416" s="1">
        <v>22638</v>
      </c>
      <c r="J416" s="1">
        <v>0</v>
      </c>
      <c r="K416" s="1">
        <f t="shared" si="2"/>
        <v>22638</v>
      </c>
    </row>
    <row r="417" spans="1:11" ht="75" customHeight="1" x14ac:dyDescent="0.25">
      <c r="A417" s="8">
        <v>2021</v>
      </c>
      <c r="B417" s="8" t="s">
        <v>1636</v>
      </c>
      <c r="C417" s="21">
        <v>44561</v>
      </c>
      <c r="D417" s="9">
        <v>9043381216</v>
      </c>
      <c r="E417" s="14" t="s">
        <v>1637</v>
      </c>
      <c r="F417" s="13" t="s">
        <v>1359</v>
      </c>
      <c r="G417" s="54" t="s">
        <v>117</v>
      </c>
      <c r="H417" s="13" t="s">
        <v>13</v>
      </c>
      <c r="I417" s="1">
        <v>59608</v>
      </c>
      <c r="J417" s="1">
        <v>0</v>
      </c>
      <c r="K417" s="1">
        <f t="shared" si="2"/>
        <v>59608</v>
      </c>
    </row>
    <row r="418" spans="1:11" ht="75" customHeight="1" x14ac:dyDescent="0.25">
      <c r="A418" s="8">
        <v>2021</v>
      </c>
      <c r="B418" s="8" t="s">
        <v>1638</v>
      </c>
      <c r="C418" s="21">
        <v>44561</v>
      </c>
      <c r="D418" s="9">
        <v>9041908287</v>
      </c>
      <c r="E418" s="14" t="s">
        <v>1639</v>
      </c>
      <c r="F418" s="13" t="s">
        <v>20</v>
      </c>
      <c r="G418" s="54" t="s">
        <v>21</v>
      </c>
      <c r="H418" s="13" t="s">
        <v>13</v>
      </c>
      <c r="I418" s="1">
        <v>142430.85999999999</v>
      </c>
      <c r="J418" s="1">
        <v>0</v>
      </c>
      <c r="K418" s="1">
        <f t="shared" si="2"/>
        <v>142430.85999999999</v>
      </c>
    </row>
    <row r="419" spans="1:11" ht="75" customHeight="1" x14ac:dyDescent="0.25">
      <c r="A419" s="8">
        <v>2021</v>
      </c>
      <c r="B419" s="8" t="s">
        <v>1640</v>
      </c>
      <c r="C419" s="21">
        <v>44561</v>
      </c>
      <c r="D419" s="9" t="s">
        <v>1641</v>
      </c>
      <c r="E419" s="14" t="s">
        <v>1642</v>
      </c>
      <c r="F419" s="13" t="s">
        <v>1643</v>
      </c>
      <c r="G419" s="54" t="s">
        <v>1644</v>
      </c>
      <c r="H419" s="13" t="s">
        <v>13</v>
      </c>
      <c r="I419" s="1">
        <v>12000</v>
      </c>
      <c r="J419" s="1">
        <v>0</v>
      </c>
      <c r="K419" s="1">
        <f t="shared" si="2"/>
        <v>12000</v>
      </c>
    </row>
    <row r="420" spans="1:11" ht="75" customHeight="1" x14ac:dyDescent="0.25">
      <c r="A420" s="8">
        <v>2021</v>
      </c>
      <c r="B420" s="8" t="s">
        <v>1645</v>
      </c>
      <c r="C420" s="21">
        <v>44561</v>
      </c>
      <c r="D420" s="9" t="s">
        <v>1646</v>
      </c>
      <c r="E420" s="14" t="s">
        <v>1647</v>
      </c>
      <c r="F420" s="13" t="s">
        <v>171</v>
      </c>
      <c r="G420" s="54" t="s">
        <v>172</v>
      </c>
      <c r="H420" s="13" t="s">
        <v>13</v>
      </c>
      <c r="I420" s="1">
        <v>59016.4</v>
      </c>
      <c r="J420" s="1">
        <v>0</v>
      </c>
      <c r="K420" s="1">
        <f t="shared" si="2"/>
        <v>59016.4</v>
      </c>
    </row>
    <row r="421" spans="1:11" ht="75" customHeight="1" x14ac:dyDescent="0.25">
      <c r="A421" s="8">
        <v>2021</v>
      </c>
      <c r="B421" s="8" t="s">
        <v>1648</v>
      </c>
      <c r="C421" s="21">
        <v>44561</v>
      </c>
      <c r="D421" s="9" t="s">
        <v>1649</v>
      </c>
      <c r="E421" s="14" t="s">
        <v>1671</v>
      </c>
      <c r="F421" s="13" t="s">
        <v>1650</v>
      </c>
      <c r="G421" s="54" t="s">
        <v>1651</v>
      </c>
      <c r="H421" s="13" t="s">
        <v>13</v>
      </c>
      <c r="I421" s="1">
        <v>30662</v>
      </c>
      <c r="J421" s="1">
        <v>0</v>
      </c>
      <c r="K421" s="1">
        <f t="shared" si="2"/>
        <v>30662</v>
      </c>
    </row>
    <row r="422" spans="1:11" ht="75" customHeight="1" x14ac:dyDescent="0.25">
      <c r="A422" s="8">
        <v>2021</v>
      </c>
      <c r="B422" s="8" t="s">
        <v>1652</v>
      </c>
      <c r="C422" s="21">
        <v>44561</v>
      </c>
      <c r="D422" s="9" t="s">
        <v>1653</v>
      </c>
      <c r="E422" s="14" t="s">
        <v>1654</v>
      </c>
      <c r="F422" s="13" t="s">
        <v>83</v>
      </c>
      <c r="G422" s="54" t="s">
        <v>84</v>
      </c>
      <c r="H422" s="13" t="s">
        <v>13</v>
      </c>
      <c r="I422" s="1">
        <v>370</v>
      </c>
      <c r="J422" s="1">
        <v>0</v>
      </c>
      <c r="K422" s="1">
        <f t="shared" si="2"/>
        <v>370</v>
      </c>
    </row>
    <row r="423" spans="1:11" ht="75" customHeight="1" x14ac:dyDescent="0.25">
      <c r="A423" s="8">
        <v>2021</v>
      </c>
      <c r="B423" s="8" t="s">
        <v>1674</v>
      </c>
      <c r="C423" s="21">
        <v>44561</v>
      </c>
      <c r="D423" s="9">
        <v>9051528533</v>
      </c>
      <c r="E423" s="14" t="s">
        <v>1672</v>
      </c>
      <c r="F423" s="13" t="s">
        <v>116</v>
      </c>
      <c r="G423" s="54" t="s">
        <v>117</v>
      </c>
      <c r="H423" s="13" t="s">
        <v>13</v>
      </c>
      <c r="I423" s="1">
        <v>65061.599999999999</v>
      </c>
      <c r="J423" s="1">
        <v>0</v>
      </c>
      <c r="K423" s="1">
        <f t="shared" si="2"/>
        <v>65061.599999999999</v>
      </c>
    </row>
    <row r="424" spans="1:11" ht="75" customHeight="1" x14ac:dyDescent="0.25">
      <c r="A424" s="8">
        <v>2021</v>
      </c>
      <c r="B424" s="8" t="s">
        <v>229</v>
      </c>
      <c r="C424" s="21">
        <v>44561</v>
      </c>
      <c r="D424" s="9" t="s">
        <v>1655</v>
      </c>
      <c r="E424" s="14" t="s">
        <v>1673</v>
      </c>
      <c r="F424" s="13" t="s">
        <v>1007</v>
      </c>
      <c r="G424" s="54" t="s">
        <v>248</v>
      </c>
      <c r="H424" s="13" t="s">
        <v>13</v>
      </c>
      <c r="I424" s="1">
        <v>13000</v>
      </c>
      <c r="J424" s="1">
        <v>0</v>
      </c>
      <c r="K424" s="1">
        <f t="shared" si="2"/>
        <v>13000</v>
      </c>
    </row>
    <row r="425" spans="1:11" ht="75" customHeight="1" x14ac:dyDescent="0.25">
      <c r="A425" s="8">
        <v>2021</v>
      </c>
      <c r="B425" s="8" t="s">
        <v>290</v>
      </c>
      <c r="C425" s="21">
        <v>44561</v>
      </c>
      <c r="D425" s="9" t="s">
        <v>1656</v>
      </c>
      <c r="E425" s="14" t="s">
        <v>1657</v>
      </c>
      <c r="F425" s="13" t="s">
        <v>116</v>
      </c>
      <c r="G425" s="54" t="s">
        <v>117</v>
      </c>
      <c r="H425" s="13" t="s">
        <v>13</v>
      </c>
      <c r="I425" s="1">
        <v>110000</v>
      </c>
      <c r="J425" s="1">
        <v>0</v>
      </c>
      <c r="K425" s="1">
        <f t="shared" si="2"/>
        <v>110000</v>
      </c>
    </row>
    <row r="426" spans="1:11" ht="75" customHeight="1" x14ac:dyDescent="0.25">
      <c r="A426" s="8">
        <v>2021</v>
      </c>
      <c r="B426" s="8" t="s">
        <v>290</v>
      </c>
      <c r="C426" s="21">
        <v>44561</v>
      </c>
      <c r="D426" s="9" t="s">
        <v>1658</v>
      </c>
      <c r="E426" s="14" t="s">
        <v>1659</v>
      </c>
      <c r="F426" s="13" t="s">
        <v>116</v>
      </c>
      <c r="G426" s="54" t="s">
        <v>117</v>
      </c>
      <c r="H426" s="13" t="s">
        <v>13</v>
      </c>
      <c r="I426" s="1">
        <v>74500</v>
      </c>
      <c r="J426" s="1">
        <v>0</v>
      </c>
      <c r="K426" s="1">
        <f t="shared" si="2"/>
        <v>74500</v>
      </c>
    </row>
    <row r="427" spans="1:11" ht="75" customHeight="1" x14ac:dyDescent="0.25">
      <c r="A427" s="8">
        <v>2021</v>
      </c>
      <c r="B427" s="8" t="s">
        <v>290</v>
      </c>
      <c r="C427" s="21">
        <v>44561</v>
      </c>
      <c r="D427" s="9" t="s">
        <v>1660</v>
      </c>
      <c r="E427" s="14" t="s">
        <v>1661</v>
      </c>
      <c r="F427" s="13" t="s">
        <v>116</v>
      </c>
      <c r="G427" s="54" t="s">
        <v>117</v>
      </c>
      <c r="H427" s="13" t="s">
        <v>13</v>
      </c>
      <c r="I427" s="1">
        <v>9027.84</v>
      </c>
      <c r="J427" s="1">
        <v>0</v>
      </c>
      <c r="K427" s="1">
        <f t="shared" si="2"/>
        <v>9027.84</v>
      </c>
    </row>
    <row r="428" spans="1:11" ht="75" customHeight="1" x14ac:dyDescent="0.25">
      <c r="A428" s="8">
        <v>2021</v>
      </c>
      <c r="B428" s="8" t="s">
        <v>1662</v>
      </c>
      <c r="C428" s="21">
        <v>44561</v>
      </c>
      <c r="D428" s="9" t="s">
        <v>1663</v>
      </c>
      <c r="E428" s="14" t="s">
        <v>1664</v>
      </c>
      <c r="F428" s="13" t="s">
        <v>1665</v>
      </c>
      <c r="G428" s="54" t="s">
        <v>246</v>
      </c>
      <c r="H428" s="13" t="s">
        <v>13</v>
      </c>
      <c r="I428" s="1">
        <v>23850</v>
      </c>
      <c r="J428" s="1">
        <v>0</v>
      </c>
      <c r="K428" s="1">
        <f t="shared" si="2"/>
        <v>23850</v>
      </c>
    </row>
    <row r="429" spans="1:11" ht="75" customHeight="1" x14ac:dyDescent="0.25">
      <c r="A429" s="55"/>
      <c r="B429" s="55"/>
      <c r="C429" s="56"/>
      <c r="D429" s="57"/>
      <c r="E429" s="58"/>
      <c r="F429" s="59"/>
      <c r="G429" s="60"/>
      <c r="H429" s="59"/>
      <c r="I429" s="61"/>
      <c r="J429" s="64"/>
      <c r="K429" s="61"/>
    </row>
    <row r="430" spans="1:11" ht="75" customHeight="1" x14ac:dyDescent="0.25">
      <c r="A430" s="55"/>
      <c r="B430" s="55"/>
      <c r="C430" s="56"/>
      <c r="D430" s="57"/>
      <c r="E430" s="58"/>
      <c r="F430" s="59"/>
      <c r="G430" s="60"/>
      <c r="H430" s="59"/>
      <c r="I430" s="61"/>
      <c r="J430" s="64"/>
      <c r="K430" s="61"/>
    </row>
    <row r="431" spans="1:11" ht="75" customHeight="1" x14ac:dyDescent="0.25">
      <c r="A431" s="55"/>
      <c r="B431" s="55"/>
      <c r="C431" s="56"/>
      <c r="D431" s="57"/>
      <c r="E431" s="58"/>
      <c r="F431" s="59"/>
      <c r="G431" s="60"/>
      <c r="H431" s="59"/>
      <c r="I431" s="61"/>
      <c r="J431" s="64"/>
      <c r="K431" s="61"/>
    </row>
    <row r="432" spans="1:11" ht="75" customHeight="1" x14ac:dyDescent="0.25">
      <c r="A432" s="55"/>
      <c r="B432" s="55"/>
      <c r="C432" s="56"/>
      <c r="D432" s="57"/>
      <c r="E432" s="58"/>
      <c r="F432" s="59"/>
      <c r="G432" s="60"/>
      <c r="H432" s="59"/>
      <c r="I432" s="61"/>
      <c r="J432" s="64"/>
      <c r="K432" s="61"/>
    </row>
    <row r="433" spans="1:11" ht="75" customHeight="1" x14ac:dyDescent="0.25">
      <c r="A433" s="55"/>
      <c r="B433" s="55"/>
      <c r="C433" s="56"/>
      <c r="D433" s="57"/>
      <c r="E433" s="58"/>
      <c r="F433" s="59"/>
      <c r="G433" s="60"/>
      <c r="H433" s="59"/>
      <c r="I433" s="61"/>
      <c r="J433" s="64"/>
      <c r="K433" s="61"/>
    </row>
    <row r="434" spans="1:11" ht="75" customHeight="1" x14ac:dyDescent="0.25">
      <c r="A434" s="55"/>
      <c r="B434" s="55"/>
      <c r="C434" s="56"/>
      <c r="D434" s="57"/>
      <c r="E434" s="58"/>
      <c r="F434" s="59"/>
      <c r="G434" s="60"/>
      <c r="H434" s="59"/>
      <c r="I434" s="61"/>
      <c r="J434" s="64"/>
      <c r="K434" s="61"/>
    </row>
    <row r="435" spans="1:11" ht="75" customHeight="1" x14ac:dyDescent="0.25">
      <c r="A435" s="55"/>
      <c r="B435" s="55"/>
      <c r="C435" s="56"/>
      <c r="D435" s="57"/>
      <c r="E435" s="58"/>
      <c r="F435" s="59"/>
      <c r="G435" s="60"/>
      <c r="H435" s="59"/>
      <c r="I435" s="61"/>
      <c r="J435" s="64"/>
      <c r="K435" s="61"/>
    </row>
    <row r="436" spans="1:11" ht="75" customHeight="1" x14ac:dyDescent="0.25">
      <c r="A436" s="55"/>
      <c r="B436" s="55"/>
      <c r="C436" s="56"/>
      <c r="D436" s="57"/>
      <c r="E436" s="58"/>
      <c r="F436" s="59"/>
      <c r="G436" s="60"/>
      <c r="H436" s="59"/>
      <c r="I436" s="61"/>
      <c r="J436" s="64"/>
      <c r="K436" s="61"/>
    </row>
    <row r="437" spans="1:11" ht="75" customHeight="1" x14ac:dyDescent="0.25">
      <c r="A437" s="55"/>
      <c r="B437" s="55"/>
      <c r="C437" s="56"/>
      <c r="D437" s="57"/>
      <c r="E437" s="58"/>
      <c r="F437" s="59"/>
      <c r="G437" s="60"/>
      <c r="H437" s="59"/>
      <c r="I437" s="61"/>
      <c r="J437" s="64"/>
      <c r="K437" s="61"/>
    </row>
    <row r="438" spans="1:11" ht="75" customHeight="1" x14ac:dyDescent="0.25">
      <c r="A438" s="55"/>
      <c r="B438" s="55"/>
      <c r="C438" s="56"/>
      <c r="D438" s="57"/>
      <c r="E438" s="58"/>
      <c r="F438" s="59"/>
      <c r="G438" s="60"/>
      <c r="H438" s="59"/>
      <c r="I438" s="61"/>
      <c r="J438" s="64"/>
      <c r="K438" s="61"/>
    </row>
    <row r="439" spans="1:11" ht="13.5" customHeight="1" x14ac:dyDescent="0.25"/>
    <row r="440" spans="1:11" ht="13.5" customHeight="1" x14ac:dyDescent="0.25"/>
    <row r="441" spans="1:11" ht="13.5" customHeight="1" x14ac:dyDescent="0.25"/>
    <row r="442" spans="1:11" ht="13.5" customHeight="1" x14ac:dyDescent="0.25"/>
    <row r="443" spans="1:11" ht="13.5" customHeight="1" x14ac:dyDescent="0.25"/>
    <row r="444" spans="1:11" ht="13.5" customHeight="1" x14ac:dyDescent="0.25"/>
    <row r="445" spans="1:11" ht="13.5" customHeight="1" x14ac:dyDescent="0.25"/>
    <row r="446" spans="1:11" ht="13.5" customHeight="1" x14ac:dyDescent="0.25"/>
    <row r="447" spans="1:11" ht="13.5" customHeight="1" x14ac:dyDescent="0.25"/>
    <row r="448" spans="1:11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7.25" customHeight="1" x14ac:dyDescent="0.25"/>
    <row r="554" ht="17.25" customHeight="1" x14ac:dyDescent="0.25"/>
    <row r="555" ht="17.25" customHeight="1" x14ac:dyDescent="0.25"/>
    <row r="556" ht="17.25" customHeight="1" x14ac:dyDescent="0.25"/>
    <row r="557" ht="17.25" customHeight="1" x14ac:dyDescent="0.25"/>
    <row r="558" ht="17.25" customHeight="1" x14ac:dyDescent="0.25"/>
    <row r="559" ht="17.25" customHeight="1" x14ac:dyDescent="0.25"/>
    <row r="560" ht="17.25" customHeight="1" x14ac:dyDescent="0.25"/>
    <row r="561" ht="17.25" customHeight="1" x14ac:dyDescent="0.25"/>
    <row r="562" ht="17.25" customHeight="1" x14ac:dyDescent="0.25"/>
    <row r="563" ht="17.25" customHeight="1" x14ac:dyDescent="0.25"/>
    <row r="564" ht="17.25" customHeight="1" x14ac:dyDescent="0.25"/>
    <row r="565" ht="17.25" customHeight="1" x14ac:dyDescent="0.25"/>
    <row r="566" ht="17.25" customHeight="1" x14ac:dyDescent="0.25"/>
    <row r="567" ht="17.25" customHeight="1" x14ac:dyDescent="0.25"/>
    <row r="568" ht="17.25" customHeight="1" x14ac:dyDescent="0.25"/>
    <row r="569" ht="17.25" customHeight="1" x14ac:dyDescent="0.25"/>
    <row r="570" ht="17.25" customHeight="1" x14ac:dyDescent="0.25"/>
    <row r="571" ht="17.25" customHeight="1" x14ac:dyDescent="0.25"/>
    <row r="572" ht="17.25" customHeight="1" x14ac:dyDescent="0.25"/>
    <row r="573" ht="17.25" customHeight="1" x14ac:dyDescent="0.25"/>
    <row r="574" ht="17.25" customHeight="1" x14ac:dyDescent="0.25"/>
    <row r="575" ht="17.25" customHeight="1" x14ac:dyDescent="0.25"/>
    <row r="576" ht="17.25" customHeight="1" x14ac:dyDescent="0.25"/>
    <row r="577" ht="17.25" customHeight="1" x14ac:dyDescent="0.25"/>
    <row r="578" ht="17.25" customHeight="1" x14ac:dyDescent="0.25"/>
    <row r="579" ht="17.25" customHeight="1" x14ac:dyDescent="0.25"/>
    <row r="580" ht="17.25" customHeight="1" x14ac:dyDescent="0.25"/>
    <row r="581" ht="17.25" customHeight="1" x14ac:dyDescent="0.25"/>
    <row r="582" ht="17.25" customHeight="1" x14ac:dyDescent="0.25"/>
    <row r="583" ht="17.25" customHeight="1" x14ac:dyDescent="0.25"/>
    <row r="584" ht="17.25" customHeight="1" x14ac:dyDescent="0.25"/>
    <row r="585" ht="17.25" customHeight="1" x14ac:dyDescent="0.25"/>
    <row r="586" ht="17.25" customHeight="1" x14ac:dyDescent="0.25"/>
    <row r="587" ht="17.25" customHeight="1" x14ac:dyDescent="0.25"/>
    <row r="588" ht="17.25" customHeight="1" x14ac:dyDescent="0.25"/>
    <row r="589" ht="17.25" customHeight="1" x14ac:dyDescent="0.25"/>
    <row r="590" ht="17.25" customHeight="1" x14ac:dyDescent="0.25"/>
    <row r="591" ht="17.25" customHeight="1" x14ac:dyDescent="0.25"/>
    <row r="592" ht="17.25" customHeight="1" x14ac:dyDescent="0.25"/>
    <row r="593" ht="17.25" customHeight="1" x14ac:dyDescent="0.25"/>
    <row r="594" ht="17.25" customHeight="1" x14ac:dyDescent="0.25"/>
    <row r="595" ht="17.25" customHeight="1" x14ac:dyDescent="0.25"/>
    <row r="596" ht="17.25" customHeight="1" x14ac:dyDescent="0.25"/>
    <row r="597" ht="17.25" customHeight="1" x14ac:dyDescent="0.25"/>
    <row r="598" ht="17.25" customHeight="1" x14ac:dyDescent="0.25"/>
    <row r="599" ht="17.25" customHeight="1" x14ac:dyDescent="0.25"/>
    <row r="600" ht="17.25" customHeight="1" x14ac:dyDescent="0.25"/>
    <row r="601" ht="17.25" customHeight="1" x14ac:dyDescent="0.25"/>
    <row r="602" ht="17.25" customHeight="1" x14ac:dyDescent="0.25"/>
    <row r="603" ht="17.25" customHeight="1" x14ac:dyDescent="0.25"/>
    <row r="604" ht="17.25" customHeight="1" x14ac:dyDescent="0.25"/>
    <row r="605" ht="17.25" customHeight="1" x14ac:dyDescent="0.25"/>
    <row r="606" ht="17.25" customHeight="1" x14ac:dyDescent="0.25"/>
    <row r="607" ht="17.25" customHeight="1" x14ac:dyDescent="0.25"/>
    <row r="608" ht="17.25" customHeight="1" x14ac:dyDescent="0.25"/>
    <row r="609" ht="17.25" customHeight="1" x14ac:dyDescent="0.25"/>
    <row r="610" ht="17.25" customHeight="1" x14ac:dyDescent="0.25"/>
    <row r="611" ht="17.25" customHeight="1" x14ac:dyDescent="0.25"/>
    <row r="612" ht="17.25" customHeight="1" x14ac:dyDescent="0.25"/>
    <row r="613" ht="17.25" customHeight="1" x14ac:dyDescent="0.25"/>
    <row r="614" ht="17.25" customHeight="1" x14ac:dyDescent="0.25"/>
    <row r="615" ht="17.25" customHeight="1" x14ac:dyDescent="0.25"/>
    <row r="616" ht="17.25" customHeight="1" x14ac:dyDescent="0.25"/>
    <row r="617" ht="17.25" customHeight="1" x14ac:dyDescent="0.25"/>
    <row r="618" ht="17.25" customHeight="1" x14ac:dyDescent="0.25"/>
    <row r="619" ht="17.25" customHeight="1" x14ac:dyDescent="0.25"/>
    <row r="620" ht="17.25" customHeight="1" x14ac:dyDescent="0.25"/>
    <row r="621" ht="17.25" customHeight="1" x14ac:dyDescent="0.25"/>
    <row r="622" ht="17.25" customHeight="1" x14ac:dyDescent="0.25"/>
    <row r="623" ht="17.25" customHeight="1" x14ac:dyDescent="0.25"/>
    <row r="624" ht="17.25" customHeight="1" x14ac:dyDescent="0.25"/>
    <row r="625" ht="17.25" customHeight="1" x14ac:dyDescent="0.25"/>
    <row r="626" ht="17.25" customHeight="1" x14ac:dyDescent="0.25"/>
    <row r="627" ht="17.25" customHeight="1" x14ac:dyDescent="0.25"/>
    <row r="628" ht="17.25" customHeight="1" x14ac:dyDescent="0.25"/>
  </sheetData>
  <autoFilter ref="A1:K428" xr:uid="{00000000-0009-0000-0000-000000000000}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Dicembre 2021</vt:lpstr>
      <vt:lpstr>'DATI Dicembre 2021'!OLE_LINK13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Presenza</dc:creator>
  <cp:lastModifiedBy>Arianna Matarazzo</cp:lastModifiedBy>
  <dcterms:created xsi:type="dcterms:W3CDTF">2003-04-04T08:50:24Z</dcterms:created>
  <dcterms:modified xsi:type="dcterms:W3CDTF">2022-01-24T16:03:15Z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Telecom Italia S.p.A.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